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6815" windowHeight="9630" tabRatio="830" firstSheet="2" activeTab="2"/>
  </bookViews>
  <sheets>
    <sheet name="EBTM-350-CASE Description" sheetId="34" r:id="rId1"/>
    <sheet name="DASHBOARD-SUMMARY" sheetId="32" r:id="rId2"/>
    <sheet name="Customer Survey" sheetId="3" r:id="rId3"/>
    <sheet name="Histograms A.A." sheetId="40" r:id="rId4"/>
    <sheet name="Mower Unit Sales" sheetId="5" r:id="rId5"/>
    <sheet name="On-Time Delivery" sheetId="13" r:id="rId6"/>
    <sheet name="Employee Satisfaction" sheetId="31" r:id="rId7"/>
    <sheet name="Employee Retention" sheetId="23" r:id="rId8"/>
    <sheet name="Decision Tree" sheetId="35" r:id="rId9"/>
  </sheets>
  <definedNames>
    <definedName name="_xlnm._FilterDatabase" localSheetId="4" hidden="1">'Mower Unit Sales'!$A$3:$H$3</definedName>
    <definedName name="Macro_8_4_4" localSheetId="6">'Employee Satisfaction'!Macro_8_4_4</definedName>
    <definedName name="Macro_8_4_4">[0]!Macro_8_4_4</definedName>
  </definedNames>
  <calcPr calcId="152511" concurrentCalc="0"/>
  <pivotCaches>
    <pivotCache cacheId="0" r:id="rId10"/>
    <pivotCache cacheId="16" r:id="rId11"/>
  </pivotCaches>
  <fileRecoveryPr repairLoad="1"/>
</workbook>
</file>

<file path=xl/calcChain.xml><?xml version="1.0" encoding="utf-8"?>
<calcChain xmlns="http://schemas.openxmlformats.org/spreadsheetml/2006/main">
  <c r="D43" i="35" l="1"/>
  <c r="D44" i="35"/>
  <c r="D45" i="35"/>
  <c r="D42" i="35"/>
  <c r="F39" i="35"/>
  <c r="F36" i="35"/>
  <c r="F38" i="35"/>
  <c r="F37" i="35"/>
  <c r="G31" i="13"/>
  <c r="G30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4" i="13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</calcChain>
</file>

<file path=xl/sharedStrings.xml><?xml version="1.0" encoding="utf-8"?>
<sst xmlns="http://schemas.openxmlformats.org/spreadsheetml/2006/main" count="710" uniqueCount="202">
  <si>
    <t>World</t>
  </si>
  <si>
    <t>NA</t>
  </si>
  <si>
    <t>SA</t>
  </si>
  <si>
    <t>Eur</t>
  </si>
  <si>
    <t>Pac</t>
  </si>
  <si>
    <t>China</t>
  </si>
  <si>
    <t>Region</t>
  </si>
  <si>
    <t>Quality</t>
  </si>
  <si>
    <t>Price</t>
  </si>
  <si>
    <t>Service</t>
  </si>
  <si>
    <t>Manager</t>
  </si>
  <si>
    <t>On-Time Delivery</t>
  </si>
  <si>
    <t>Local</t>
  </si>
  <si>
    <t>College Grad</t>
  </si>
  <si>
    <t>Europe</t>
  </si>
  <si>
    <t>Mower Unit Sales</t>
  </si>
  <si>
    <t>Month</t>
  </si>
  <si>
    <t>Pacific</t>
  </si>
  <si>
    <t>Production</t>
  </si>
  <si>
    <t>Quarter</t>
  </si>
  <si>
    <t>Design &amp;</t>
  </si>
  <si>
    <t xml:space="preserve">Sales &amp; </t>
  </si>
  <si>
    <t>Administration</t>
  </si>
  <si>
    <t>Age</t>
  </si>
  <si>
    <t>Ease of Use</t>
  </si>
  <si>
    <t>Number of deliveries</t>
  </si>
  <si>
    <t>Employee Retention</t>
  </si>
  <si>
    <t>Number On Time</t>
  </si>
  <si>
    <t>Employee Satisfaction Results</t>
  </si>
  <si>
    <t>Averages using a 5 point scale</t>
  </si>
  <si>
    <t>Gender</t>
  </si>
  <si>
    <t>College GPA</t>
  </si>
  <si>
    <t>F</t>
  </si>
  <si>
    <t>Y</t>
  </si>
  <si>
    <t>M</t>
  </si>
  <si>
    <t>N</t>
  </si>
  <si>
    <t>Customer Survey</t>
  </si>
  <si>
    <t>1st Q-15</t>
  </si>
  <si>
    <t>2nd Q-15</t>
  </si>
  <si>
    <t>3rd Q-15</t>
  </si>
  <si>
    <t>4th Q-15</t>
  </si>
  <si>
    <t>1st Q-16</t>
  </si>
  <si>
    <t>2nd Q-16</t>
  </si>
  <si>
    <t>3rd Q-16</t>
  </si>
  <si>
    <t>4th Q-16</t>
  </si>
  <si>
    <t>1st Q-17</t>
  </si>
  <si>
    <t>2nd Q-17</t>
  </si>
  <si>
    <t>3rd Q-17</t>
  </si>
  <si>
    <t>4th Q-17</t>
  </si>
  <si>
    <t>1st Q-18</t>
  </si>
  <si>
    <t>2nd Q-18</t>
  </si>
  <si>
    <t>3rd Q-18</t>
  </si>
  <si>
    <t>4th Q-18</t>
  </si>
  <si>
    <t>Years With ELI</t>
  </si>
  <si>
    <t>Yrs Education</t>
  </si>
  <si>
    <t>Attributes</t>
  </si>
  <si>
    <t xml:space="preserve">2. Create Histogram of  AVERAGE Quality in each region. Best Region? Worst Region? </t>
  </si>
  <si>
    <t xml:space="preserve">1. Create 4 Histograms for Each Attribute indicating counts of each response </t>
  </si>
  <si>
    <t>1. Rearrange DATA - Create PIVOT-TABLE to answer Sales by Month, by Year- using region as the filter</t>
  </si>
  <si>
    <t>1. Create a new column for % on-time</t>
  </si>
  <si>
    <t>3. FOR DASHBOARD: Histogram of AVERAGE of each attribute</t>
  </si>
  <si>
    <t>2. Using TRENDLINE find the best fit for each region (5 Trendlines Including WORLD)</t>
  </si>
  <si>
    <t>3. FOR DASHBOARD: Create a PIE Chart for YEAR 2018 of total units sold by region</t>
  </si>
  <si>
    <t>2.  PLOT 1 line chart for all 5 years for % on-time</t>
  </si>
  <si>
    <t>4. For Dashboard : Line chart from above</t>
  </si>
  <si>
    <t xml:space="preserve">1. Generate Descriptive STATISTICS for each group </t>
  </si>
  <si>
    <t>2. Is one group more satisfied than the other?</t>
  </si>
  <si>
    <t>3. For Dashboard: Line charts for each group over 4 years</t>
  </si>
  <si>
    <t xml:space="preserve">1. Using all factors create Multiple Regression equation. How good is the fit? </t>
  </si>
  <si>
    <t>2. Drop the Least influential factor and redo the Multiple regression</t>
  </si>
  <si>
    <t>3. FOR DASHBOARD :  Regression equation / R^2, Adjusted R^2</t>
  </si>
  <si>
    <t>it in a North American test market at a cost of $200,000. If it introduces the product</t>
  </si>
  <si>
    <t>probabilities of these events are estimated to be 0.6 and 0.4, respectively. With a</t>
  </si>
  <si>
    <t>high response, gross revenues of $2,000,000 are expected; with a low response, the</t>
  </si>
  <si>
    <t>low response or a high response, with probabilities of 0.3 and 0.7, respectively.</t>
  </si>
  <si>
    <t>This may or may not reflect the global market potential. In any case, after</t>
  </si>
  <si>
    <t>sales only in North America, market globally, or drop the product. If the North</t>
  </si>
  <si>
    <t>revenue is $1,200,000. If it markets globally (at an additional cost of $200,000), the</t>
  </si>
  <si>
    <t>probability of a high global response is 0.9 with revenues of $2,000,000 ($450,000</t>
  </si>
  <si>
    <t>if the global response is low). If the North American response is low and it remains</t>
  </si>
  <si>
    <t>in North America, the expected revenue is $200,000. If it markets globally (at an</t>
  </si>
  <si>
    <t>additional cost of $600,000), the probability of a high global response is 0.05, with</t>
  </si>
  <si>
    <t>revenues of $2,000,000 ($450,000 if the global response is low).</t>
  </si>
  <si>
    <t>Construct a decision tree, determine the optimal strategy</t>
  </si>
  <si>
    <t>ELI Faces two possible decisions: introduce the NEW product globally at a cost of $850,000 or evaluate</t>
  </si>
  <si>
    <t>conducting the marketing research, ELI next needs to decide whether to keep</t>
  </si>
  <si>
    <t>American response is high and ELI stays only in North America, the expected</t>
  </si>
  <si>
    <t>figure is $450,000. If ELI starts with a North American test market, it might find a</t>
  </si>
  <si>
    <t>globally, ELI might find either a high or low response to the product. The</t>
  </si>
  <si>
    <t>DECISION TREE</t>
  </si>
  <si>
    <t>Summarize the 6 Worksheets into ONE Dashboard</t>
  </si>
  <si>
    <t>For Dashboard: You decide what to include</t>
  </si>
  <si>
    <t>Survey</t>
  </si>
  <si>
    <t>ON-TIME</t>
  </si>
  <si>
    <t>Employee Satisfaction</t>
  </si>
  <si>
    <t>Retention</t>
  </si>
  <si>
    <t>Decision Tree</t>
  </si>
  <si>
    <t>3. What is your prediction for JAN 2019 using trendline?</t>
  </si>
  <si>
    <t>(All)</t>
  </si>
  <si>
    <t>Grand Total</t>
  </si>
  <si>
    <t>Row Labels</t>
  </si>
  <si>
    <t>Count of Quality</t>
  </si>
  <si>
    <t xml:space="preserve">Histograms </t>
  </si>
  <si>
    <t>Average of Quality</t>
  </si>
  <si>
    <t xml:space="preserve">AVERAGE QUALITY HISOGRAMS </t>
  </si>
  <si>
    <r>
      <t xml:space="preserve">Worst region is </t>
    </r>
    <r>
      <rPr>
        <b/>
        <sz val="12"/>
        <rFont val="Calibri"/>
        <family val="2"/>
        <scheme val="minor"/>
      </rPr>
      <t>China (3.8)</t>
    </r>
  </si>
  <si>
    <r>
      <t xml:space="preserve">Best region is </t>
    </r>
    <r>
      <rPr>
        <b/>
        <sz val="12"/>
        <rFont val="Calibri"/>
        <family val="2"/>
        <scheme val="minor"/>
      </rPr>
      <t>NA (4.6)</t>
    </r>
  </si>
  <si>
    <t>Average of Service</t>
  </si>
  <si>
    <t>Average of Price</t>
  </si>
  <si>
    <t>Average of Ease of Use</t>
  </si>
  <si>
    <t xml:space="preserve">All Averages </t>
  </si>
  <si>
    <t>Sum of NA</t>
  </si>
  <si>
    <t>Sum of SA</t>
  </si>
  <si>
    <t>Sum of China</t>
  </si>
  <si>
    <t xml:space="preserve">Year </t>
  </si>
  <si>
    <t>Sum of Europe</t>
  </si>
  <si>
    <t>Sum of Pacific</t>
  </si>
  <si>
    <t xml:space="preserve">% on-time </t>
  </si>
  <si>
    <t>y = 4E-06x + 0.8234</t>
  </si>
  <si>
    <t>Prediction of Jan-19 using trend line can be determined by substituting x = 61 in the above equation.</t>
  </si>
  <si>
    <t xml:space="preserve">That is: </t>
  </si>
  <si>
    <t>0.000004*(61)+0.8234</t>
  </si>
  <si>
    <t>The prediction of Jan-19 is: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</si>
  <si>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</si>
  <si>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</si>
  <si>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</si>
  <si>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</si>
  <si>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</si>
  <si>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</si>
  <si>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</si>
  <si>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</si>
  <si>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</si>
  <si>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</si>
  <si>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</si>
  <si>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</si>
  <si>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</si>
  <si>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Design &amp; Production </t>
  </si>
  <si>
    <t xml:space="preserve">Manager </t>
  </si>
  <si>
    <t xml:space="preserve">Sales &amp; Administration </t>
  </si>
  <si>
    <t xml:space="preserve">The manager group is more satisfied than the rest. It is more concentrated. </t>
  </si>
  <si>
    <t>SUMMARY OUTPUT</t>
  </si>
  <si>
    <t>Regression Statistics</t>
  </si>
  <si>
    <t>Multiple R</t>
  </si>
  <si>
    <t>R Square</t>
  </si>
  <si>
    <t>Adjusted R Square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</si>
  <si>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</si>
  <si>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</si>
  <si>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</si>
  <si>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</si>
  <si>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</si>
  <si>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</si>
  <si>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</si>
  <si>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</si>
  <si>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</si>
  <si>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</si>
  <si>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</si>
  <si>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</si>
  <si>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</si>
  <si>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</si>
  <si>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</si>
  <si>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</si>
  <si>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</si>
  <si>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</si>
  <si>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</si>
  <si>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</si>
  <si>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 xml:space="preserve">Regression equation: </t>
  </si>
  <si>
    <t xml:space="preserve">y = -2.737 - 0.067e + 0.680c + 0.292a </t>
  </si>
  <si>
    <t>Years in education is the least influential factor</t>
  </si>
  <si>
    <t xml:space="preserve">R^2 = 0.15 indicates a bad fit </t>
  </si>
  <si>
    <t xml:space="preserve">Decision tree </t>
  </si>
  <si>
    <t>Cost $200,000</t>
  </si>
  <si>
    <t>H</t>
  </si>
  <si>
    <t>L</t>
  </si>
  <si>
    <t>$850,000 +</t>
  </si>
  <si>
    <t>$850,000+</t>
  </si>
  <si>
    <t xml:space="preserve">The optimal strategy </t>
  </si>
  <si>
    <t xml:space="preserve">N. America </t>
  </si>
  <si>
    <t>Globally 1</t>
  </si>
  <si>
    <t>Globally 2</t>
  </si>
  <si>
    <t>Globally 3</t>
  </si>
  <si>
    <t>0.6*2000000+0.4*450000</t>
  </si>
  <si>
    <t>0.9*2000000+0.1*450000</t>
  </si>
  <si>
    <t>0.05*2000000+0.95*450000</t>
  </si>
  <si>
    <t>0.7*1200000+0.3*200000</t>
  </si>
  <si>
    <t xml:space="preserve">Profit = Revenue - cost </t>
  </si>
  <si>
    <t xml:space="preserve">Max profit is realized when the product is introduced globally with an additional $200,000 cost </t>
  </si>
  <si>
    <t>0 = 2000000p + 450000 (1-p) - 1050000</t>
  </si>
  <si>
    <t>1050000 = 2000000p + 450000 (1-p)</t>
  </si>
  <si>
    <t xml:space="preserve">p = 0.387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</si>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</sst>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13" fillId="0" borderId="0" xfId="0" pivotButton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6" fontId="10" fillId="0" borderId="0" xfId="0" applyNumberFormat="1" applyFont="1"/>
    <xf numFmtId="17" fontId="10" fillId="0" borderId="0" xfId="0" applyNumberFormat="1" applyFont="1"/>
    <xf numFmtId="0" fontId="11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9" fontId="14" fillId="0" borderId="0" xfId="34" applyFont="1"/>
    <xf numFmtId="9" fontId="10" fillId="0" borderId="0" xfId="34" applyFont="1"/>
    <xf numFmtId="10" fontId="10" fillId="0" borderId="0" xfId="34" applyNumberFormat="1" applyFont="1"/>
    <xf numFmtId="12" fontId="15" fillId="0" borderId="0" xfId="34" applyNumberFormat="1" applyFont="1"/>
    <xf numFmtId="0" fontId="15" fillId="0" borderId="0" xfId="0" applyFont="1"/>
    <xf numFmtId="0" fontId="10" fillId="0" borderId="0" xfId="33" applyFont="1" applyAlignment="1">
      <alignment horizontal="left"/>
    </xf>
    <xf numFmtId="0" fontId="11" fillId="0" borderId="0" xfId="33" applyFont="1"/>
    <xf numFmtId="0" fontId="12" fillId="0" borderId="0" xfId="33" applyFont="1"/>
    <xf numFmtId="0" fontId="10" fillId="0" borderId="0" xfId="33" applyFont="1" applyAlignment="1">
      <alignment horizontal="center"/>
    </xf>
    <xf numFmtId="0" fontId="10" fillId="0" borderId="0" xfId="33" applyFont="1"/>
    <xf numFmtId="0" fontId="10" fillId="0" borderId="1" xfId="33" applyFont="1" applyBorder="1"/>
    <xf numFmtId="17" fontId="10" fillId="0" borderId="2" xfId="33" applyNumberFormat="1" applyFont="1" applyBorder="1"/>
    <xf numFmtId="2" fontId="11" fillId="0" borderId="0" xfId="33" applyNumberFormat="1" applyFont="1"/>
    <xf numFmtId="0" fontId="10" fillId="0" borderId="3" xfId="33" applyFont="1" applyBorder="1"/>
    <xf numFmtId="17" fontId="10" fillId="0" borderId="3" xfId="33" applyNumberFormat="1" applyFont="1" applyBorder="1"/>
    <xf numFmtId="0" fontId="0" fillId="0" borderId="0" xfId="0" applyFill="1" applyBorder="1" applyAlignment="1"/>
    <xf numFmtId="0" fontId="0" fillId="0" borderId="13" xfId="0" applyFill="1" applyBorder="1" applyAlignment="1"/>
    <xf numFmtId="0" fontId="16" fillId="0" borderId="15" xfId="0" applyFont="1" applyFill="1" applyBorder="1" applyAlignment="1">
      <alignment horizontal="centerContinuous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2" fontId="11" fillId="0" borderId="0" xfId="0" applyNumberFormat="1" applyFont="1"/>
    <xf numFmtId="0" fontId="11" fillId="0" borderId="0" xfId="0" applyFont="1" applyAlignment="1">
      <alignment horizontal="right"/>
    </xf>
    <xf numFmtId="0" fontId="18" fillId="0" borderId="15" xfId="0" applyFont="1" applyFill="1" applyBorder="1" applyAlignment="1">
      <alignment horizontal="centerContinuous"/>
    </xf>
    <xf numFmtId="0" fontId="13" fillId="0" borderId="0" xfId="0" applyFont="1" applyFill="1" applyBorder="1" applyAlignment="1"/>
    <xf numFmtId="0" fontId="13" fillId="0" borderId="13" xfId="0" applyFont="1" applyFill="1" applyBorder="1" applyAlignment="1"/>
    <xf numFmtId="0" fontId="18" fillId="0" borderId="15" xfId="0" applyFont="1" applyFill="1" applyBorder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left"/>
    </xf>
    <xf numFmtId="0" fontId="19" fillId="0" borderId="0" xfId="0" applyFont="1" applyFill="1" applyBorder="1" applyAlignment="1"/>
    <xf numFmtId="0" fontId="20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/>
    <xf numFmtId="0" fontId="1" fillId="0" borderId="0" xfId="0" applyFont="1" applyAlignment="1">
      <alignment horizontal="right"/>
    </xf>
    <xf numFmtId="44" fontId="0" fillId="0" borderId="0" xfId="35" applyFont="1"/>
    <xf numFmtId="0" fontId="20" fillId="0" borderId="0" xfId="0" applyFont="1"/>
    <xf numFmtId="44" fontId="0" fillId="0" borderId="0" xfId="0" applyNumberFormat="1"/>
    <xf numFmtId="0" fontId="0" fillId="0" borderId="0" xfId="0" applyAlignment="1">
      <alignment horizontal="left" indent="1"/>
    </xf>
    <xf numFmtId="0" fontId="17" fillId="2" borderId="16" xfId="0" applyFont="1" applyFill="1" applyBorder="1"/>
    <xf numFmtId="0" fontId="17" fillId="0" borderId="16" xfId="0" applyFont="1" applyBorder="1" applyAlignment="1">
      <alignment horizontal="left"/>
    </xf>
    <xf numFmtId="0" fontId="17" fillId="0" borderId="16" xfId="0" applyNumberFormat="1" applyFont="1" applyBorder="1"/>
    <xf numFmtId="0" fontId="17" fillId="2" borderId="17" xfId="0" applyFont="1" applyFill="1" applyBorder="1" applyAlignment="1">
      <alignment horizontal="left"/>
    </xf>
    <xf numFmtId="0" fontId="17" fillId="2" borderId="17" xfId="0" applyNumberFormat="1" applyFont="1" applyFill="1" applyBorder="1"/>
  </cellXfs>
  <cellStyles count="36">
    <cellStyle name="Comma 2" xfId="1"/>
    <cellStyle name="Currency" xfId="35" builtinId="4"/>
    <cellStyle name="Currency 2" xfId="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 2" xfId="3"/>
    <cellStyle name="Normal 3" xfId="4"/>
    <cellStyle name="Normal 4" xfId="33"/>
    <cellStyle name="Percent" xfId="34" builtinId="5"/>
  </cellStyles>
  <dxfs count="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'On-Time Delivery'!$D$3</c:f>
              <c:strCache>
                <c:ptCount val="1"/>
                <c:pt idx="0">
                  <c:v>% on-time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358007144413808"/>
                  <c:y val="-5.01097258675999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'On-Time Delivery'!$A$4:$A$63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'On-Time Delivery'!$D$4:$D$63</c:f>
              <c:numCache>
                <c:formatCode>0.00%</c:formatCode>
                <c:ptCount val="60"/>
                <c:pt idx="0">
                  <c:v>0.98434622467771637</c:v>
                </c:pt>
                <c:pt idx="1">
                  <c:v>0.98092643051771122</c:v>
                </c:pt>
                <c:pt idx="2">
                  <c:v>0.97580645161290325</c:v>
                </c:pt>
                <c:pt idx="3">
                  <c:v>0.98601973684210531</c:v>
                </c:pt>
                <c:pt idx="4">
                  <c:v>0.9873203719357565</c:v>
                </c:pt>
                <c:pt idx="5">
                  <c:v>0.98639455782312924</c:v>
                </c:pt>
                <c:pt idx="6">
                  <c:v>0.9858096828046744</c:v>
                </c:pt>
                <c:pt idx="7">
                  <c:v>0.98672199170124486</c:v>
                </c:pt>
                <c:pt idx="8">
                  <c:v>0.98937040065412918</c:v>
                </c:pt>
                <c:pt idx="9">
                  <c:v>0.98759305210918114</c:v>
                </c:pt>
                <c:pt idx="10">
                  <c:v>0.9849749582637729</c:v>
                </c:pt>
                <c:pt idx="11">
                  <c:v>0.98390989541432017</c:v>
                </c:pt>
                <c:pt idx="12">
                  <c:v>0.98442622950819669</c:v>
                </c:pt>
                <c:pt idx="13">
                  <c:v>0.98630136986301364</c:v>
                </c:pt>
                <c:pt idx="14">
                  <c:v>0.98383185125303152</c:v>
                </c:pt>
                <c:pt idx="15">
                  <c:v>0.9872813990461049</c:v>
                </c:pt>
                <c:pt idx="16">
                  <c:v>0.98732171156893822</c:v>
                </c:pt>
                <c:pt idx="17">
                  <c:v>0.98777506112469438</c:v>
                </c:pt>
                <c:pt idx="18">
                  <c:v>0.98712791633145613</c:v>
                </c:pt>
                <c:pt idx="19">
                  <c:v>0.98672911787665885</c:v>
                </c:pt>
                <c:pt idx="20">
                  <c:v>0.98584905660377353</c:v>
                </c:pt>
                <c:pt idx="21">
                  <c:v>0.98687258687258683</c:v>
                </c:pt>
                <c:pt idx="22">
                  <c:v>0.98690292758089371</c:v>
                </c:pt>
                <c:pt idx="23">
                  <c:v>0.98330804248861914</c:v>
                </c:pt>
                <c:pt idx="24">
                  <c:v>0.98672911787665885</c:v>
                </c:pt>
                <c:pt idx="25">
                  <c:v>0.98787878787878791</c:v>
                </c:pt>
                <c:pt idx="26">
                  <c:v>0.98668639053254437</c:v>
                </c:pt>
                <c:pt idx="27">
                  <c:v>0.9880239520958084</c:v>
                </c:pt>
                <c:pt idx="28">
                  <c:v>0.98838109992254064</c:v>
                </c:pt>
                <c:pt idx="29">
                  <c:v>0.98807749627421759</c:v>
                </c:pt>
                <c:pt idx="30">
                  <c:v>0.98890532544378695</c:v>
                </c:pt>
                <c:pt idx="31">
                  <c:v>0.98765432098765427</c:v>
                </c:pt>
                <c:pt idx="32">
                  <c:v>0.98772563176895312</c:v>
                </c:pt>
                <c:pt idx="33">
                  <c:v>0.98672566371681414</c:v>
                </c:pt>
                <c:pt idx="34">
                  <c:v>0.98825256975036713</c:v>
                </c:pt>
                <c:pt idx="35">
                  <c:v>0.98813936249073386</c:v>
                </c:pt>
                <c:pt idx="36">
                  <c:v>0.98917748917748916</c:v>
                </c:pt>
                <c:pt idx="37">
                  <c:v>0.98821796759941094</c:v>
                </c:pt>
                <c:pt idx="38">
                  <c:v>0.98905908096280093</c:v>
                </c:pt>
                <c:pt idx="39">
                  <c:v>0.98972099853157125</c:v>
                </c:pt>
                <c:pt idx="40">
                  <c:v>0.99111111111111116</c:v>
                </c:pt>
                <c:pt idx="41">
                  <c:v>0.98913830557566984</c:v>
                </c:pt>
                <c:pt idx="42">
                  <c:v>0.98994252873563215</c:v>
                </c:pt>
                <c:pt idx="43">
                  <c:v>0.99124726477024072</c:v>
                </c:pt>
                <c:pt idx="44">
                  <c:v>0.98930099857346643</c:v>
                </c:pt>
                <c:pt idx="45">
                  <c:v>0.98988439306358378</c:v>
                </c:pt>
                <c:pt idx="46">
                  <c:v>0.98427448177269483</c:v>
                </c:pt>
                <c:pt idx="47">
                  <c:v>0.99123447772096418</c:v>
                </c:pt>
                <c:pt idx="48">
                  <c:v>0.99214846538187007</c:v>
                </c:pt>
                <c:pt idx="49">
                  <c:v>0.99135446685878958</c:v>
                </c:pt>
                <c:pt idx="50">
                  <c:v>0.99283154121863804</c:v>
                </c:pt>
                <c:pt idx="51">
                  <c:v>0.99220963172804533</c:v>
                </c:pt>
                <c:pt idx="52">
                  <c:v>0.99215965787598004</c:v>
                </c:pt>
                <c:pt idx="53">
                  <c:v>0.99081272084805649</c:v>
                </c:pt>
                <c:pt idx="54">
                  <c:v>0.99228611500701258</c:v>
                </c:pt>
                <c:pt idx="55">
                  <c:v>0.99231306778476591</c:v>
                </c:pt>
                <c:pt idx="56">
                  <c:v>0.98685121107266438</c:v>
                </c:pt>
                <c:pt idx="57">
                  <c:v>0.99228070175438599</c:v>
                </c:pt>
                <c:pt idx="58">
                  <c:v>0.99292285916489742</c:v>
                </c:pt>
                <c:pt idx="59">
                  <c:v>0.98008241758241754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6220576"/>
        <c:axId val="-1446218400"/>
      </c:lineChart>
      <c:dateAx>
        <c:axId val="-1446220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18400"/>
        <c:crosses val="autoZero"/>
        <c:auto val="1"/>
        <c:lblOffset val="100"/>
        <c:baseTimeUnit val="months"/>
      </c:dateAx>
      <c:valAx>
        <c:axId val="-14462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[EBTM-350-CASE Study- ELI ANSWERED.xlsx]Histograms A.A.!PivotTable6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'Histograms A.A.'!$B$3</c:f>
              <c:strCache>
                <c:ptCount val="1"/>
                <c:pt idx="0">
                  <c:v>Average of Quality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A.A.'!$B$4:$B$9</c:f>
              <c:numCache>
                <c:formatCode>General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4.28</c:v>
                </c:pt>
              </c:numCache>
            </c:numRef>
          </c:val>
        </c:ser>
        <c:ser>
          <c:idx val="1"/>
          <c:order val="1"/>
          <c:tx>
            <c:strRef>
              <c:f>'Histograms A.A.'!$C$3</c:f>
              <c:strCache>
                <c:ptCount val="1"/>
                <c:pt idx="0">
                  <c:v>Average of Ease of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A.A.'!$C$4:$C$9</c:f>
              <c:numCache>
                <c:formatCode>General</c:formatCode>
                <c:ptCount val="5"/>
                <c:pt idx="0">
                  <c:v>4.0999999999999996</c:v>
                </c:pt>
                <c:pt idx="1">
                  <c:v>4.333333333333333</c:v>
                </c:pt>
                <c:pt idx="2">
                  <c:v>4.2699999999999996</c:v>
                </c:pt>
                <c:pt idx="3">
                  <c:v>3.9</c:v>
                </c:pt>
                <c:pt idx="4">
                  <c:v>3.92</c:v>
                </c:pt>
              </c:numCache>
            </c:numRef>
          </c:val>
        </c:ser>
        <c:ser>
          <c:idx val="2"/>
          <c:order val="2"/>
          <c:tx>
            <c:strRef>
              <c:f>'Histograms A.A.'!$D$3</c:f>
              <c:strCache>
                <c:ptCount val="1"/>
                <c:pt idx="0">
                  <c:v>Average of Price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A.A.'!$D$4:$D$9</c:f>
              <c:numCache>
                <c:formatCode>General</c:formatCode>
                <c:ptCount val="5"/>
                <c:pt idx="0">
                  <c:v>3</c:v>
                </c:pt>
                <c:pt idx="1">
                  <c:v>3.9</c:v>
                </c:pt>
                <c:pt idx="2">
                  <c:v>3.71</c:v>
                </c:pt>
                <c:pt idx="3">
                  <c:v>4.0999999999999996</c:v>
                </c:pt>
                <c:pt idx="4">
                  <c:v>3.5</c:v>
                </c:pt>
              </c:numCache>
            </c:numRef>
          </c:val>
        </c:ser>
        <c:ser>
          <c:idx val="3"/>
          <c:order val="3"/>
          <c:tx>
            <c:strRef>
              <c:f>'Histograms A.A.'!$E$3</c:f>
              <c:strCache>
                <c:ptCount val="1"/>
                <c:pt idx="0">
                  <c:v>Average of Service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A.A.'!$E$4:$E$9</c:f>
              <c:numCache>
                <c:formatCode>General</c:formatCode>
                <c:ptCount val="5"/>
                <c:pt idx="0">
                  <c:v>2.6</c:v>
                </c:pt>
                <c:pt idx="1">
                  <c:v>3.8666666666666667</c:v>
                </c:pt>
                <c:pt idx="2">
                  <c:v>4.3099999999999996</c:v>
                </c:pt>
                <c:pt idx="3">
                  <c:v>4.3</c:v>
                </c:pt>
                <c:pt idx="4">
                  <c:v>4.24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46228192"/>
        <c:axId val="-1446227104"/>
      </c:barChart>
      <c:catAx>
        <c:axId val="-144622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7104"/>
        <c:crosses val="autoZero"/>
        <c:auto val="1"/>
        <c:lblAlgn val="ctr"/>
        <c:lblOffset val="100"/>
        <c:noMultiLvlLbl val="0"/>
      </c:catAx>
      <c:valAx>
        <c:axId val="-14462271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2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[EBTM-350-CASE Study- ELI ANSWERED.xlsx]Mower Unit Sales!PivotTable6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'Mower Unit Sales'!$K$13</c:f>
              <c:strCache>
                <c:ptCount val="1"/>
                <c:pt idx="0">
                  <c:v>Sum of 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'Mower Unit Sales'!$J$14:$J$85</c:f>
              <c:multiLvlStrCache>
                <c:ptCount val="5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</c:v>
                  </c:pt>
                  <c:pt idx="18">
                    <c:v>2017</c:v>
                  </c:pt>
                  <c:pt idx="19">
                    <c:v>2018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2014</c:v>
                  </c:pt>
                  <c:pt idx="41">
                    <c:v>2015</c:v>
                  </c:pt>
                  <c:pt idx="42">
                    <c:v>2016</c:v>
                  </c:pt>
                  <c:pt idx="43">
                    <c:v>2017</c:v>
                  </c:pt>
                  <c:pt idx="44">
                    <c:v>2018</c:v>
                  </c:pt>
                  <c:pt idx="45">
                    <c:v>2014</c:v>
                  </c:pt>
                  <c:pt idx="46">
                    <c:v>2015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2018</c:v>
                  </c:pt>
                  <c:pt idx="50">
                    <c:v>2014</c:v>
                  </c:pt>
                  <c:pt idx="51">
                    <c:v>2015</c:v>
                  </c:pt>
                  <c:pt idx="52">
                    <c:v>2016</c:v>
                  </c:pt>
                  <c:pt idx="53">
                    <c:v>2017</c:v>
                  </c:pt>
                  <c:pt idx="54">
                    <c:v>2018</c:v>
                  </c:pt>
                  <c:pt idx="55">
                    <c:v>2014</c:v>
                  </c:pt>
                  <c:pt idx="56">
                    <c:v>2015</c:v>
                  </c:pt>
                  <c:pt idx="57">
                    <c:v>2016</c:v>
                  </c:pt>
                  <c:pt idx="58">
                    <c:v>2018</c:v>
                  </c:pt>
                </c:lvl>
                <c:lvl>
                  <c:pt idx="0">
                    <c:v>Jan</c:v>
                  </c:pt>
                  <c:pt idx="5">
                    <c:v>Feb</c:v>
                  </c:pt>
                  <c:pt idx="10">
                    <c:v>Mar</c:v>
                  </c:pt>
                  <c:pt idx="15">
                    <c:v>Apr</c:v>
                  </c:pt>
                  <c:pt idx="20">
                    <c:v>May</c:v>
                  </c:pt>
                  <c:pt idx="25">
                    <c:v>Jun</c:v>
                  </c:pt>
                  <c:pt idx="30">
                    <c:v>Jul</c:v>
                  </c:pt>
                  <c:pt idx="35">
                    <c:v>Aug</c:v>
                  </c:pt>
                  <c:pt idx="40">
                    <c:v>Sep</c:v>
                  </c:pt>
                  <c:pt idx="45">
                    <c:v>Oct</c:v>
                  </c:pt>
                  <c:pt idx="50">
                    <c:v>Nov</c:v>
                  </c:pt>
                  <c:pt idx="55">
                    <c:v>Dec</c:v>
                  </c:pt>
                </c:lvl>
              </c:multiLvlStrCache>
            </c:multiLvlStrRef>
          </c:cat>
          <c:val>
            <c:numRef>
              <c:f>'Mower Unit Sales'!$K$14:$K$85</c:f>
              <c:numCache>
                <c:formatCode>General</c:formatCode>
                <c:ptCount val="59"/>
                <c:pt idx="0">
                  <c:v>6000</c:v>
                </c:pt>
                <c:pt idx="1">
                  <c:v>5980</c:v>
                </c:pt>
                <c:pt idx="2">
                  <c:v>6020</c:v>
                </c:pt>
                <c:pt idx="3">
                  <c:v>6100</c:v>
                </c:pt>
                <c:pt idx="4">
                  <c:v>6210</c:v>
                </c:pt>
                <c:pt idx="5">
                  <c:v>7950</c:v>
                </c:pt>
                <c:pt idx="6">
                  <c:v>7620</c:v>
                </c:pt>
                <c:pt idx="7">
                  <c:v>7920</c:v>
                </c:pt>
                <c:pt idx="8">
                  <c:v>8010</c:v>
                </c:pt>
                <c:pt idx="9">
                  <c:v>8030</c:v>
                </c:pt>
                <c:pt idx="10">
                  <c:v>8100</c:v>
                </c:pt>
                <c:pt idx="11">
                  <c:v>8370</c:v>
                </c:pt>
                <c:pt idx="12">
                  <c:v>8430</c:v>
                </c:pt>
                <c:pt idx="13">
                  <c:v>8430</c:v>
                </c:pt>
                <c:pt idx="14">
                  <c:v>8540</c:v>
                </c:pt>
                <c:pt idx="15">
                  <c:v>9050</c:v>
                </c:pt>
                <c:pt idx="16">
                  <c:v>8830</c:v>
                </c:pt>
                <c:pt idx="17">
                  <c:v>9040</c:v>
                </c:pt>
                <c:pt idx="18">
                  <c:v>9110</c:v>
                </c:pt>
                <c:pt idx="19">
                  <c:v>9120</c:v>
                </c:pt>
                <c:pt idx="20">
                  <c:v>9900</c:v>
                </c:pt>
                <c:pt idx="21">
                  <c:v>9310</c:v>
                </c:pt>
                <c:pt idx="22">
                  <c:v>9820</c:v>
                </c:pt>
                <c:pt idx="23">
                  <c:v>9730</c:v>
                </c:pt>
                <c:pt idx="24">
                  <c:v>9570</c:v>
                </c:pt>
                <c:pt idx="25">
                  <c:v>10200</c:v>
                </c:pt>
                <c:pt idx="26">
                  <c:v>10230</c:v>
                </c:pt>
                <c:pt idx="27">
                  <c:v>10370</c:v>
                </c:pt>
                <c:pt idx="28">
                  <c:v>10120</c:v>
                </c:pt>
                <c:pt idx="29">
                  <c:v>10230</c:v>
                </c:pt>
                <c:pt idx="30">
                  <c:v>8730</c:v>
                </c:pt>
                <c:pt idx="31">
                  <c:v>8720</c:v>
                </c:pt>
                <c:pt idx="32">
                  <c:v>9050</c:v>
                </c:pt>
                <c:pt idx="33">
                  <c:v>9080</c:v>
                </c:pt>
                <c:pt idx="34">
                  <c:v>9580</c:v>
                </c:pt>
                <c:pt idx="35">
                  <c:v>8140</c:v>
                </c:pt>
                <c:pt idx="36">
                  <c:v>7710</c:v>
                </c:pt>
                <c:pt idx="37">
                  <c:v>7620</c:v>
                </c:pt>
                <c:pt idx="38">
                  <c:v>7820</c:v>
                </c:pt>
                <c:pt idx="39">
                  <c:v>7680</c:v>
                </c:pt>
                <c:pt idx="40">
                  <c:v>6480</c:v>
                </c:pt>
                <c:pt idx="41">
                  <c:v>6320</c:v>
                </c:pt>
                <c:pt idx="42">
                  <c:v>6420</c:v>
                </c:pt>
                <c:pt idx="43">
                  <c:v>6540</c:v>
                </c:pt>
                <c:pt idx="44">
                  <c:v>6870</c:v>
                </c:pt>
                <c:pt idx="45">
                  <c:v>5990</c:v>
                </c:pt>
                <c:pt idx="46">
                  <c:v>5840</c:v>
                </c:pt>
                <c:pt idx="47">
                  <c:v>5890</c:v>
                </c:pt>
                <c:pt idx="48">
                  <c:v>6010</c:v>
                </c:pt>
                <c:pt idx="49">
                  <c:v>5930</c:v>
                </c:pt>
                <c:pt idx="50">
                  <c:v>5320</c:v>
                </c:pt>
                <c:pt idx="51">
                  <c:v>4960</c:v>
                </c:pt>
                <c:pt idx="52">
                  <c:v>5340</c:v>
                </c:pt>
                <c:pt idx="53">
                  <c:v>5270</c:v>
                </c:pt>
                <c:pt idx="54">
                  <c:v>5260</c:v>
                </c:pt>
                <c:pt idx="55">
                  <c:v>4640</c:v>
                </c:pt>
                <c:pt idx="56">
                  <c:v>4350</c:v>
                </c:pt>
                <c:pt idx="57">
                  <c:v>4430</c:v>
                </c:pt>
                <c:pt idx="58">
                  <c:v>10210</c:v>
                </c:pt>
              </c:numCache>
            </c:numRef>
          </c:val>
        </c:ser>
        <c:ser>
          <c:idx val="1"/>
          <c:order val="1"/>
          <c:tx>
            <c:strRef>
              <c:f>'Mower Unit Sales'!$L$13</c:f>
              <c:strCache>
                <c:ptCount val="1"/>
                <c:pt idx="0">
                  <c:v>Sum of 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'Mower Unit Sales'!$J$14:$J$85</c:f>
              <c:multiLvlStrCache>
                <c:ptCount val="5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</c:v>
                  </c:pt>
                  <c:pt idx="18">
                    <c:v>2017</c:v>
                  </c:pt>
                  <c:pt idx="19">
                    <c:v>2018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2014</c:v>
                  </c:pt>
                  <c:pt idx="41">
                    <c:v>2015</c:v>
                  </c:pt>
                  <c:pt idx="42">
                    <c:v>2016</c:v>
                  </c:pt>
                  <c:pt idx="43">
                    <c:v>2017</c:v>
                  </c:pt>
                  <c:pt idx="44">
                    <c:v>2018</c:v>
                  </c:pt>
                  <c:pt idx="45">
                    <c:v>2014</c:v>
                  </c:pt>
                  <c:pt idx="46">
                    <c:v>2015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2018</c:v>
                  </c:pt>
                  <c:pt idx="50">
                    <c:v>2014</c:v>
                  </c:pt>
                  <c:pt idx="51">
                    <c:v>2015</c:v>
                  </c:pt>
                  <c:pt idx="52">
                    <c:v>2016</c:v>
                  </c:pt>
                  <c:pt idx="53">
                    <c:v>2017</c:v>
                  </c:pt>
                  <c:pt idx="54">
                    <c:v>2018</c:v>
                  </c:pt>
                  <c:pt idx="55">
                    <c:v>2014</c:v>
                  </c:pt>
                  <c:pt idx="56">
                    <c:v>2015</c:v>
                  </c:pt>
                  <c:pt idx="57">
                    <c:v>2016</c:v>
                  </c:pt>
                  <c:pt idx="58">
                    <c:v>2018</c:v>
                  </c:pt>
                </c:lvl>
                <c:lvl>
                  <c:pt idx="0">
                    <c:v>Jan</c:v>
                  </c:pt>
                  <c:pt idx="5">
                    <c:v>Feb</c:v>
                  </c:pt>
                  <c:pt idx="10">
                    <c:v>Mar</c:v>
                  </c:pt>
                  <c:pt idx="15">
                    <c:v>Apr</c:v>
                  </c:pt>
                  <c:pt idx="20">
                    <c:v>May</c:v>
                  </c:pt>
                  <c:pt idx="25">
                    <c:v>Jun</c:v>
                  </c:pt>
                  <c:pt idx="30">
                    <c:v>Jul</c:v>
                  </c:pt>
                  <c:pt idx="35">
                    <c:v>Aug</c:v>
                  </c:pt>
                  <c:pt idx="40">
                    <c:v>Sep</c:v>
                  </c:pt>
                  <c:pt idx="45">
                    <c:v>Oct</c:v>
                  </c:pt>
                  <c:pt idx="50">
                    <c:v>Nov</c:v>
                  </c:pt>
                  <c:pt idx="55">
                    <c:v>Dec</c:v>
                  </c:pt>
                </c:lvl>
              </c:multiLvlStrCache>
            </c:multiLvlStrRef>
          </c:cat>
          <c:val>
            <c:numRef>
              <c:f>'Mower Unit Sales'!$L$14:$L$85</c:f>
              <c:numCache>
                <c:formatCode>General</c:formatCode>
                <c:ptCount val="59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250</c:v>
                </c:pt>
                <c:pt idx="4">
                  <c:v>270</c:v>
                </c:pt>
                <c:pt idx="5">
                  <c:v>220</c:v>
                </c:pt>
                <c:pt idx="6">
                  <c:v>240</c:v>
                </c:pt>
                <c:pt idx="7">
                  <c:v>250</c:v>
                </c:pt>
                <c:pt idx="8">
                  <c:v>270</c:v>
                </c:pt>
                <c:pt idx="9">
                  <c:v>280</c:v>
                </c:pt>
                <c:pt idx="10">
                  <c:v>250</c:v>
                </c:pt>
                <c:pt idx="11">
                  <c:v>250</c:v>
                </c:pt>
                <c:pt idx="12">
                  <c:v>270</c:v>
                </c:pt>
                <c:pt idx="13">
                  <c:v>280</c:v>
                </c:pt>
                <c:pt idx="14">
                  <c:v>300</c:v>
                </c:pt>
                <c:pt idx="15">
                  <c:v>280</c:v>
                </c:pt>
                <c:pt idx="16">
                  <c:v>290</c:v>
                </c:pt>
                <c:pt idx="17">
                  <c:v>310</c:v>
                </c:pt>
                <c:pt idx="18">
                  <c:v>320</c:v>
                </c:pt>
                <c:pt idx="19">
                  <c:v>340</c:v>
                </c:pt>
                <c:pt idx="20">
                  <c:v>310</c:v>
                </c:pt>
                <c:pt idx="21">
                  <c:v>330</c:v>
                </c:pt>
                <c:pt idx="22">
                  <c:v>360</c:v>
                </c:pt>
                <c:pt idx="23">
                  <c:v>380</c:v>
                </c:pt>
                <c:pt idx="24">
                  <c:v>390</c:v>
                </c:pt>
                <c:pt idx="25">
                  <c:v>300</c:v>
                </c:pt>
                <c:pt idx="26">
                  <c:v>310</c:v>
                </c:pt>
                <c:pt idx="27">
                  <c:v>330</c:v>
                </c:pt>
                <c:pt idx="28">
                  <c:v>360</c:v>
                </c:pt>
                <c:pt idx="29">
                  <c:v>380</c:v>
                </c:pt>
                <c:pt idx="30">
                  <c:v>280</c:v>
                </c:pt>
                <c:pt idx="31">
                  <c:v>290</c:v>
                </c:pt>
                <c:pt idx="32">
                  <c:v>310</c:v>
                </c:pt>
                <c:pt idx="33">
                  <c:v>320</c:v>
                </c:pt>
                <c:pt idx="34">
                  <c:v>350</c:v>
                </c:pt>
                <c:pt idx="35">
                  <c:v>250</c:v>
                </c:pt>
                <c:pt idx="36">
                  <c:v>270</c:v>
                </c:pt>
                <c:pt idx="37">
                  <c:v>300</c:v>
                </c:pt>
                <c:pt idx="38">
                  <c:v>310</c:v>
                </c:pt>
                <c:pt idx="39">
                  <c:v>340</c:v>
                </c:pt>
                <c:pt idx="40">
                  <c:v>230</c:v>
                </c:pt>
                <c:pt idx="41">
                  <c:v>250</c:v>
                </c:pt>
                <c:pt idx="42">
                  <c:v>280</c:v>
                </c:pt>
                <c:pt idx="43">
                  <c:v>300</c:v>
                </c:pt>
                <c:pt idx="44">
                  <c:v>320</c:v>
                </c:pt>
                <c:pt idx="45">
                  <c:v>220</c:v>
                </c:pt>
                <c:pt idx="46">
                  <c:v>250</c:v>
                </c:pt>
                <c:pt idx="47">
                  <c:v>270</c:v>
                </c:pt>
                <c:pt idx="48">
                  <c:v>290</c:v>
                </c:pt>
                <c:pt idx="49">
                  <c:v>310</c:v>
                </c:pt>
                <c:pt idx="50">
                  <c:v>210</c:v>
                </c:pt>
                <c:pt idx="51">
                  <c:v>240</c:v>
                </c:pt>
                <c:pt idx="52">
                  <c:v>260</c:v>
                </c:pt>
                <c:pt idx="53">
                  <c:v>270</c:v>
                </c:pt>
                <c:pt idx="54">
                  <c:v>300</c:v>
                </c:pt>
                <c:pt idx="55">
                  <c:v>180</c:v>
                </c:pt>
                <c:pt idx="56">
                  <c:v>210</c:v>
                </c:pt>
                <c:pt idx="57">
                  <c:v>230</c:v>
                </c:pt>
                <c:pt idx="58">
                  <c:v>550</c:v>
                </c:pt>
              </c:numCache>
            </c:numRef>
          </c:val>
        </c:ser>
        <c:ser>
          <c:idx val="2"/>
          <c:order val="2"/>
          <c:tx>
            <c:strRef>
              <c:f>'Mower Unit Sales'!$M$13</c:f>
              <c:strCache>
                <c:ptCount val="1"/>
                <c:pt idx="0">
                  <c:v>Sum of Europe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'Mower Unit Sales'!$J$14:$J$85</c:f>
              <c:multiLvlStrCache>
                <c:ptCount val="5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</c:v>
                  </c:pt>
                  <c:pt idx="18">
                    <c:v>2017</c:v>
                  </c:pt>
                  <c:pt idx="19">
                    <c:v>2018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2014</c:v>
                  </c:pt>
                  <c:pt idx="41">
                    <c:v>2015</c:v>
                  </c:pt>
                  <c:pt idx="42">
                    <c:v>2016</c:v>
                  </c:pt>
                  <c:pt idx="43">
                    <c:v>2017</c:v>
                  </c:pt>
                  <c:pt idx="44">
                    <c:v>2018</c:v>
                  </c:pt>
                  <c:pt idx="45">
                    <c:v>2014</c:v>
                  </c:pt>
                  <c:pt idx="46">
                    <c:v>2015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2018</c:v>
                  </c:pt>
                  <c:pt idx="50">
                    <c:v>2014</c:v>
                  </c:pt>
                  <c:pt idx="51">
                    <c:v>2015</c:v>
                  </c:pt>
                  <c:pt idx="52">
                    <c:v>2016</c:v>
                  </c:pt>
                  <c:pt idx="53">
                    <c:v>2017</c:v>
                  </c:pt>
                  <c:pt idx="54">
                    <c:v>2018</c:v>
                  </c:pt>
                  <c:pt idx="55">
                    <c:v>2014</c:v>
                  </c:pt>
                  <c:pt idx="56">
                    <c:v>2015</c:v>
                  </c:pt>
                  <c:pt idx="57">
                    <c:v>2016</c:v>
                  </c:pt>
                  <c:pt idx="58">
                    <c:v>2018</c:v>
                  </c:pt>
                </c:lvl>
                <c:lvl>
                  <c:pt idx="0">
                    <c:v>Jan</c:v>
                  </c:pt>
                  <c:pt idx="5">
                    <c:v>Feb</c:v>
                  </c:pt>
                  <c:pt idx="10">
                    <c:v>Mar</c:v>
                  </c:pt>
                  <c:pt idx="15">
                    <c:v>Apr</c:v>
                  </c:pt>
                  <c:pt idx="20">
                    <c:v>May</c:v>
                  </c:pt>
                  <c:pt idx="25">
                    <c:v>Jun</c:v>
                  </c:pt>
                  <c:pt idx="30">
                    <c:v>Jul</c:v>
                  </c:pt>
                  <c:pt idx="35">
                    <c:v>Aug</c:v>
                  </c:pt>
                  <c:pt idx="40">
                    <c:v>Sep</c:v>
                  </c:pt>
                  <c:pt idx="45">
                    <c:v>Oct</c:v>
                  </c:pt>
                  <c:pt idx="50">
                    <c:v>Nov</c:v>
                  </c:pt>
                  <c:pt idx="55">
                    <c:v>Dec</c:v>
                  </c:pt>
                </c:lvl>
              </c:multiLvlStrCache>
            </c:multiLvlStrRef>
          </c:cat>
          <c:val>
            <c:numRef>
              <c:f>'Mower Unit Sales'!$M$14:$M$85</c:f>
              <c:numCache>
                <c:formatCode>General</c:formatCode>
                <c:ptCount val="59"/>
                <c:pt idx="0">
                  <c:v>720</c:v>
                </c:pt>
                <c:pt idx="1">
                  <c:v>690</c:v>
                </c:pt>
                <c:pt idx="2">
                  <c:v>570</c:v>
                </c:pt>
                <c:pt idx="3">
                  <c:v>480</c:v>
                </c:pt>
                <c:pt idx="4">
                  <c:v>400</c:v>
                </c:pt>
                <c:pt idx="5">
                  <c:v>990</c:v>
                </c:pt>
                <c:pt idx="6">
                  <c:v>1020</c:v>
                </c:pt>
                <c:pt idx="7">
                  <c:v>840</c:v>
                </c:pt>
                <c:pt idx="8">
                  <c:v>750</c:v>
                </c:pt>
                <c:pt idx="9">
                  <c:v>750</c:v>
                </c:pt>
                <c:pt idx="10">
                  <c:v>1320</c:v>
                </c:pt>
                <c:pt idx="11">
                  <c:v>1290</c:v>
                </c:pt>
                <c:pt idx="12">
                  <c:v>1110</c:v>
                </c:pt>
                <c:pt idx="13">
                  <c:v>1140</c:v>
                </c:pt>
                <c:pt idx="14">
                  <c:v>970</c:v>
                </c:pt>
                <c:pt idx="15">
                  <c:v>1650</c:v>
                </c:pt>
                <c:pt idx="16">
                  <c:v>1620</c:v>
                </c:pt>
                <c:pt idx="17">
                  <c:v>1500</c:v>
                </c:pt>
                <c:pt idx="18">
                  <c:v>1410</c:v>
                </c:pt>
                <c:pt idx="19">
                  <c:v>1310</c:v>
                </c:pt>
                <c:pt idx="20">
                  <c:v>1590</c:v>
                </c:pt>
                <c:pt idx="21">
                  <c:v>1650</c:v>
                </c:pt>
                <c:pt idx="22">
                  <c:v>1440</c:v>
                </c:pt>
                <c:pt idx="23">
                  <c:v>1340</c:v>
                </c:pt>
                <c:pt idx="24">
                  <c:v>1260</c:v>
                </c:pt>
                <c:pt idx="25">
                  <c:v>1620</c:v>
                </c:pt>
                <c:pt idx="26">
                  <c:v>1590</c:v>
                </c:pt>
                <c:pt idx="27">
                  <c:v>1410</c:v>
                </c:pt>
                <c:pt idx="28">
                  <c:v>1360</c:v>
                </c:pt>
                <c:pt idx="29">
                  <c:v>1240</c:v>
                </c:pt>
                <c:pt idx="30">
                  <c:v>1590</c:v>
                </c:pt>
                <c:pt idx="31">
                  <c:v>1560</c:v>
                </c:pt>
                <c:pt idx="32">
                  <c:v>1440</c:v>
                </c:pt>
                <c:pt idx="33">
                  <c:v>1410</c:v>
                </c:pt>
                <c:pt idx="34">
                  <c:v>1300</c:v>
                </c:pt>
                <c:pt idx="35">
                  <c:v>1560</c:v>
                </c:pt>
                <c:pt idx="36">
                  <c:v>1530</c:v>
                </c:pt>
                <c:pt idx="37">
                  <c:v>1410</c:v>
                </c:pt>
                <c:pt idx="38">
                  <c:v>1490</c:v>
                </c:pt>
                <c:pt idx="39">
                  <c:v>1250</c:v>
                </c:pt>
                <c:pt idx="40">
                  <c:v>1590</c:v>
                </c:pt>
                <c:pt idx="41">
                  <c:v>1590</c:v>
                </c:pt>
                <c:pt idx="42">
                  <c:v>1350</c:v>
                </c:pt>
                <c:pt idx="43">
                  <c:v>1310</c:v>
                </c:pt>
                <c:pt idx="44">
                  <c:v>1210</c:v>
                </c:pt>
                <c:pt idx="45">
                  <c:v>1320</c:v>
                </c:pt>
                <c:pt idx="46">
                  <c:v>1260</c:v>
                </c:pt>
                <c:pt idx="47">
                  <c:v>1080</c:v>
                </c:pt>
                <c:pt idx="48">
                  <c:v>980</c:v>
                </c:pt>
                <c:pt idx="49">
                  <c:v>970</c:v>
                </c:pt>
                <c:pt idx="50">
                  <c:v>990</c:v>
                </c:pt>
                <c:pt idx="51">
                  <c:v>900</c:v>
                </c:pt>
                <c:pt idx="52">
                  <c:v>840</c:v>
                </c:pt>
                <c:pt idx="53">
                  <c:v>770</c:v>
                </c:pt>
                <c:pt idx="54">
                  <c:v>650</c:v>
                </c:pt>
                <c:pt idx="55">
                  <c:v>660</c:v>
                </c:pt>
                <c:pt idx="56">
                  <c:v>660</c:v>
                </c:pt>
                <c:pt idx="57">
                  <c:v>510</c:v>
                </c:pt>
                <c:pt idx="58">
                  <c:v>730</c:v>
                </c:pt>
              </c:numCache>
            </c:numRef>
          </c:val>
        </c:ser>
        <c:ser>
          <c:idx val="3"/>
          <c:order val="3"/>
          <c:tx>
            <c:strRef>
              <c:f>'Mower Unit Sales'!$N$13</c:f>
              <c:strCache>
                <c:ptCount val="1"/>
                <c:pt idx="0">
                  <c:v>Sum of Pacific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'Mower Unit Sales'!$J$14:$J$85</c:f>
              <c:multiLvlStrCache>
                <c:ptCount val="5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</c:v>
                  </c:pt>
                  <c:pt idx="18">
                    <c:v>2017</c:v>
                  </c:pt>
                  <c:pt idx="19">
                    <c:v>2018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2014</c:v>
                  </c:pt>
                  <c:pt idx="41">
                    <c:v>2015</c:v>
                  </c:pt>
                  <c:pt idx="42">
                    <c:v>2016</c:v>
                  </c:pt>
                  <c:pt idx="43">
                    <c:v>2017</c:v>
                  </c:pt>
                  <c:pt idx="44">
                    <c:v>2018</c:v>
                  </c:pt>
                  <c:pt idx="45">
                    <c:v>2014</c:v>
                  </c:pt>
                  <c:pt idx="46">
                    <c:v>2015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2018</c:v>
                  </c:pt>
                  <c:pt idx="50">
                    <c:v>2014</c:v>
                  </c:pt>
                  <c:pt idx="51">
                    <c:v>2015</c:v>
                  </c:pt>
                  <c:pt idx="52">
                    <c:v>2016</c:v>
                  </c:pt>
                  <c:pt idx="53">
                    <c:v>2017</c:v>
                  </c:pt>
                  <c:pt idx="54">
                    <c:v>2018</c:v>
                  </c:pt>
                  <c:pt idx="55">
                    <c:v>2014</c:v>
                  </c:pt>
                  <c:pt idx="56">
                    <c:v>2015</c:v>
                  </c:pt>
                  <c:pt idx="57">
                    <c:v>2016</c:v>
                  </c:pt>
                  <c:pt idx="58">
                    <c:v>2018</c:v>
                  </c:pt>
                </c:lvl>
                <c:lvl>
                  <c:pt idx="0">
                    <c:v>Jan</c:v>
                  </c:pt>
                  <c:pt idx="5">
                    <c:v>Feb</c:v>
                  </c:pt>
                  <c:pt idx="10">
                    <c:v>Mar</c:v>
                  </c:pt>
                  <c:pt idx="15">
                    <c:v>Apr</c:v>
                  </c:pt>
                  <c:pt idx="20">
                    <c:v>May</c:v>
                  </c:pt>
                  <c:pt idx="25">
                    <c:v>Jun</c:v>
                  </c:pt>
                  <c:pt idx="30">
                    <c:v>Jul</c:v>
                  </c:pt>
                  <c:pt idx="35">
                    <c:v>Aug</c:v>
                  </c:pt>
                  <c:pt idx="40">
                    <c:v>Sep</c:v>
                  </c:pt>
                  <c:pt idx="45">
                    <c:v>Oct</c:v>
                  </c:pt>
                  <c:pt idx="50">
                    <c:v>Nov</c:v>
                  </c:pt>
                  <c:pt idx="55">
                    <c:v>Dec</c:v>
                  </c:pt>
                </c:lvl>
              </c:multiLvlStrCache>
            </c:multiLvlStrRef>
          </c:cat>
          <c:val>
            <c:numRef>
              <c:f>'Mower Unit Sales'!$N$14:$N$85</c:f>
              <c:numCache>
                <c:formatCode>General</c:formatCode>
                <c:ptCount val="59"/>
                <c:pt idx="0">
                  <c:v>100</c:v>
                </c:pt>
                <c:pt idx="1">
                  <c:v>140</c:v>
                </c:pt>
                <c:pt idx="2">
                  <c:v>160</c:v>
                </c:pt>
                <c:pt idx="3">
                  <c:v>200</c:v>
                </c:pt>
                <c:pt idx="4">
                  <c:v>200</c:v>
                </c:pt>
                <c:pt idx="5">
                  <c:v>120</c:v>
                </c:pt>
                <c:pt idx="6">
                  <c:v>150</c:v>
                </c:pt>
                <c:pt idx="7">
                  <c:v>150</c:v>
                </c:pt>
                <c:pt idx="8">
                  <c:v>190</c:v>
                </c:pt>
                <c:pt idx="9">
                  <c:v>190</c:v>
                </c:pt>
                <c:pt idx="10">
                  <c:v>110</c:v>
                </c:pt>
                <c:pt idx="11">
                  <c:v>140</c:v>
                </c:pt>
                <c:pt idx="12">
                  <c:v>160</c:v>
                </c:pt>
                <c:pt idx="13">
                  <c:v>200</c:v>
                </c:pt>
                <c:pt idx="14">
                  <c:v>210</c:v>
                </c:pt>
                <c:pt idx="15">
                  <c:v>120</c:v>
                </c:pt>
                <c:pt idx="16">
                  <c:v>150</c:v>
                </c:pt>
                <c:pt idx="17">
                  <c:v>170</c:v>
                </c:pt>
                <c:pt idx="18">
                  <c:v>210</c:v>
                </c:pt>
                <c:pt idx="19">
                  <c:v>220</c:v>
                </c:pt>
                <c:pt idx="20">
                  <c:v>130</c:v>
                </c:pt>
                <c:pt idx="21">
                  <c:v>130</c:v>
                </c:pt>
                <c:pt idx="22">
                  <c:v>160</c:v>
                </c:pt>
                <c:pt idx="23">
                  <c:v>190</c:v>
                </c:pt>
                <c:pt idx="24">
                  <c:v>200</c:v>
                </c:pt>
                <c:pt idx="25">
                  <c:v>120</c:v>
                </c:pt>
                <c:pt idx="26">
                  <c:v>140</c:v>
                </c:pt>
                <c:pt idx="27">
                  <c:v>170</c:v>
                </c:pt>
                <c:pt idx="28">
                  <c:v>200</c:v>
                </c:pt>
                <c:pt idx="29">
                  <c:v>210</c:v>
                </c:pt>
                <c:pt idx="30">
                  <c:v>140</c:v>
                </c:pt>
                <c:pt idx="31">
                  <c:v>150</c:v>
                </c:pt>
                <c:pt idx="32">
                  <c:v>160</c:v>
                </c:pt>
                <c:pt idx="33">
                  <c:v>200</c:v>
                </c:pt>
                <c:pt idx="34">
                  <c:v>230</c:v>
                </c:pt>
                <c:pt idx="35">
                  <c:v>130</c:v>
                </c:pt>
                <c:pt idx="36">
                  <c:v>140</c:v>
                </c:pt>
                <c:pt idx="37">
                  <c:v>170</c:v>
                </c:pt>
                <c:pt idx="38">
                  <c:v>210</c:v>
                </c:pt>
                <c:pt idx="39">
                  <c:v>220</c:v>
                </c:pt>
                <c:pt idx="40">
                  <c:v>130</c:v>
                </c:pt>
                <c:pt idx="41">
                  <c:v>150</c:v>
                </c:pt>
                <c:pt idx="42">
                  <c:v>180</c:v>
                </c:pt>
                <c:pt idx="43">
                  <c:v>220</c:v>
                </c:pt>
                <c:pt idx="44">
                  <c:v>220</c:v>
                </c:pt>
                <c:pt idx="45">
                  <c:v>120</c:v>
                </c:pt>
                <c:pt idx="46">
                  <c:v>160</c:v>
                </c:pt>
                <c:pt idx="47">
                  <c:v>180</c:v>
                </c:pt>
                <c:pt idx="48">
                  <c:v>210</c:v>
                </c:pt>
                <c:pt idx="49">
                  <c:v>230</c:v>
                </c:pt>
                <c:pt idx="50">
                  <c:v>130</c:v>
                </c:pt>
                <c:pt idx="51">
                  <c:v>150</c:v>
                </c:pt>
                <c:pt idx="52">
                  <c:v>190</c:v>
                </c:pt>
                <c:pt idx="53">
                  <c:v>220</c:v>
                </c:pt>
                <c:pt idx="54">
                  <c:v>240</c:v>
                </c:pt>
                <c:pt idx="55">
                  <c:v>140</c:v>
                </c:pt>
                <c:pt idx="56">
                  <c:v>150</c:v>
                </c:pt>
                <c:pt idx="57">
                  <c:v>180</c:v>
                </c:pt>
                <c:pt idx="58">
                  <c:v>460</c:v>
                </c:pt>
              </c:numCache>
            </c:numRef>
          </c:val>
        </c:ser>
        <c:ser>
          <c:idx val="4"/>
          <c:order val="4"/>
          <c:tx>
            <c:strRef>
              <c:f>'Mower Unit Sales'!$O$13</c:f>
              <c:strCache>
                <c:ptCount val="1"/>
                <c:pt idx="0">
                  <c:v>Sum of China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'Mower Unit Sales'!$J$14:$J$85</c:f>
              <c:multiLvlStrCache>
                <c:ptCount val="5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</c:v>
                  </c:pt>
                  <c:pt idx="18">
                    <c:v>2017</c:v>
                  </c:pt>
                  <c:pt idx="19">
                    <c:v>2018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2014</c:v>
                  </c:pt>
                  <c:pt idx="41">
                    <c:v>2015</c:v>
                  </c:pt>
                  <c:pt idx="42">
                    <c:v>2016</c:v>
                  </c:pt>
                  <c:pt idx="43">
                    <c:v>2017</c:v>
                  </c:pt>
                  <c:pt idx="44">
                    <c:v>2018</c:v>
                  </c:pt>
                  <c:pt idx="45">
                    <c:v>2014</c:v>
                  </c:pt>
                  <c:pt idx="46">
                    <c:v>2015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2018</c:v>
                  </c:pt>
                  <c:pt idx="50">
                    <c:v>2014</c:v>
                  </c:pt>
                  <c:pt idx="51">
                    <c:v>2015</c:v>
                  </c:pt>
                  <c:pt idx="52">
                    <c:v>2016</c:v>
                  </c:pt>
                  <c:pt idx="53">
                    <c:v>2017</c:v>
                  </c:pt>
                  <c:pt idx="54">
                    <c:v>2018</c:v>
                  </c:pt>
                  <c:pt idx="55">
                    <c:v>2014</c:v>
                  </c:pt>
                  <c:pt idx="56">
                    <c:v>2015</c:v>
                  </c:pt>
                  <c:pt idx="57">
                    <c:v>2016</c:v>
                  </c:pt>
                  <c:pt idx="58">
                    <c:v>2018</c:v>
                  </c:pt>
                </c:lvl>
                <c:lvl>
                  <c:pt idx="0">
                    <c:v>Jan</c:v>
                  </c:pt>
                  <c:pt idx="5">
                    <c:v>Feb</c:v>
                  </c:pt>
                  <c:pt idx="10">
                    <c:v>Mar</c:v>
                  </c:pt>
                  <c:pt idx="15">
                    <c:v>Apr</c:v>
                  </c:pt>
                  <c:pt idx="20">
                    <c:v>May</c:v>
                  </c:pt>
                  <c:pt idx="25">
                    <c:v>Jun</c:v>
                  </c:pt>
                  <c:pt idx="30">
                    <c:v>Jul</c:v>
                  </c:pt>
                  <c:pt idx="35">
                    <c:v>Aug</c:v>
                  </c:pt>
                  <c:pt idx="40">
                    <c:v>Sep</c:v>
                  </c:pt>
                  <c:pt idx="45">
                    <c:v>Oct</c:v>
                  </c:pt>
                  <c:pt idx="50">
                    <c:v>Nov</c:v>
                  </c:pt>
                  <c:pt idx="55">
                    <c:v>Dec</c:v>
                  </c:pt>
                </c:lvl>
              </c:multiLvlStrCache>
            </c:multiLvlStrRef>
          </c:cat>
          <c:val>
            <c:numRef>
              <c:f>'Mower Unit Sales'!$O$14:$O$85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83594384"/>
        <c:axId val="-1283593840"/>
      </c:barChart>
      <c:catAx>
        <c:axId val="-128359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3593840"/>
        <c:crosses val="autoZero"/>
        <c:auto val="1"/>
        <c:lblAlgn val="ctr"/>
        <c:lblOffset val="100"/>
        <c:noMultiLvlLbl val="0"/>
      </c:catAx>
      <c:valAx>
        <c:axId val="-128359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359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5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8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9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0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1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2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3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4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5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6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7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8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0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1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2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3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4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5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6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7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8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9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0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2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3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4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5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7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8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9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0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1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2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4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5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6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7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8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9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0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1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2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3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Sum of NA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Jan 2018</c:v>
              </c:pt>
              <c:pt idx="1">
                <c:v>Feb 2018</c:v>
              </c:pt>
              <c:pt idx="2">
                <c:v>Mar 2018</c:v>
              </c:pt>
              <c:pt idx="3">
                <c:v>Apr 2018</c:v>
              </c:pt>
              <c:pt idx="4">
                <c:v>May 2018</c:v>
              </c:pt>
              <c:pt idx="5">
                <c:v>Jun 2018</c:v>
              </c:pt>
              <c:pt idx="6">
                <c:v>Jul 2018</c:v>
              </c:pt>
              <c:pt idx="7">
                <c:v>Aug 2018</c:v>
              </c:pt>
              <c:pt idx="8">
                <c:v>Sep 2018</c:v>
              </c:pt>
              <c:pt idx="9">
                <c:v>Oct 2018</c:v>
              </c:pt>
              <c:pt idx="10">
                <c:v>Nov 2018</c:v>
              </c:pt>
              <c:pt idx="11">
                <c:v>Dec 2018</c:v>
              </c:pt>
            </c:strLit>
          </c:cat>
          <c:val>
            <c:numLit>
              <c:formatCode>General</c:formatCode>
              <c:ptCount val="12"/>
              <c:pt idx="0">
                <c:v>6210</c:v>
              </c:pt>
              <c:pt idx="1">
                <c:v>8030</c:v>
              </c:pt>
              <c:pt idx="2">
                <c:v>8540</c:v>
              </c:pt>
              <c:pt idx="3">
                <c:v>9120</c:v>
              </c:pt>
              <c:pt idx="4">
                <c:v>9570</c:v>
              </c:pt>
              <c:pt idx="5">
                <c:v>10230</c:v>
              </c:pt>
              <c:pt idx="6">
                <c:v>9580</c:v>
              </c:pt>
              <c:pt idx="7">
                <c:v>7680</c:v>
              </c:pt>
              <c:pt idx="8">
                <c:v>6870</c:v>
              </c:pt>
              <c:pt idx="9">
                <c:v>5930</c:v>
              </c:pt>
              <c:pt idx="10">
                <c:v>5260</c:v>
              </c:pt>
              <c:pt idx="11">
                <c:v>10210</c:v>
              </c:pt>
            </c:numLit>
          </c:val>
        </c:ser>
        <c:ser>
          <c:idx val="1"/>
          <c:order val="1"/>
          <c:tx>
            <c:v>Sum of SA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Jan 2018</c:v>
              </c:pt>
              <c:pt idx="1">
                <c:v>Feb 2018</c:v>
              </c:pt>
              <c:pt idx="2">
                <c:v>Mar 2018</c:v>
              </c:pt>
              <c:pt idx="3">
                <c:v>Apr 2018</c:v>
              </c:pt>
              <c:pt idx="4">
                <c:v>May 2018</c:v>
              </c:pt>
              <c:pt idx="5">
                <c:v>Jun 2018</c:v>
              </c:pt>
              <c:pt idx="6">
                <c:v>Jul 2018</c:v>
              </c:pt>
              <c:pt idx="7">
                <c:v>Aug 2018</c:v>
              </c:pt>
              <c:pt idx="8">
                <c:v>Sep 2018</c:v>
              </c:pt>
              <c:pt idx="9">
                <c:v>Oct 2018</c:v>
              </c:pt>
              <c:pt idx="10">
                <c:v>Nov 2018</c:v>
              </c:pt>
              <c:pt idx="11">
                <c:v>Dec 2018</c:v>
              </c:pt>
            </c:strLit>
          </c:cat>
          <c:val>
            <c:numLit>
              <c:formatCode>General</c:formatCode>
              <c:ptCount val="12"/>
              <c:pt idx="0">
                <c:v>270</c:v>
              </c:pt>
              <c:pt idx="1">
                <c:v>280</c:v>
              </c:pt>
              <c:pt idx="2">
                <c:v>300</c:v>
              </c:pt>
              <c:pt idx="3">
                <c:v>340</c:v>
              </c:pt>
              <c:pt idx="4">
                <c:v>390</c:v>
              </c:pt>
              <c:pt idx="5">
                <c:v>380</c:v>
              </c:pt>
              <c:pt idx="6">
                <c:v>350</c:v>
              </c:pt>
              <c:pt idx="7">
                <c:v>340</c:v>
              </c:pt>
              <c:pt idx="8">
                <c:v>320</c:v>
              </c:pt>
              <c:pt idx="9">
                <c:v>310</c:v>
              </c:pt>
              <c:pt idx="10">
                <c:v>300</c:v>
              </c:pt>
              <c:pt idx="11">
                <c:v>550</c:v>
              </c:pt>
            </c:numLit>
          </c:val>
        </c:ser>
        <c:ser>
          <c:idx val="2"/>
          <c:order val="2"/>
          <c:tx>
            <c:v>Sum of Europe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Jan 2018</c:v>
              </c:pt>
              <c:pt idx="1">
                <c:v>Feb 2018</c:v>
              </c:pt>
              <c:pt idx="2">
                <c:v>Mar 2018</c:v>
              </c:pt>
              <c:pt idx="3">
                <c:v>Apr 2018</c:v>
              </c:pt>
              <c:pt idx="4">
                <c:v>May 2018</c:v>
              </c:pt>
              <c:pt idx="5">
                <c:v>Jun 2018</c:v>
              </c:pt>
              <c:pt idx="6">
                <c:v>Jul 2018</c:v>
              </c:pt>
              <c:pt idx="7">
                <c:v>Aug 2018</c:v>
              </c:pt>
              <c:pt idx="8">
                <c:v>Sep 2018</c:v>
              </c:pt>
              <c:pt idx="9">
                <c:v>Oct 2018</c:v>
              </c:pt>
              <c:pt idx="10">
                <c:v>Nov 2018</c:v>
              </c:pt>
              <c:pt idx="11">
                <c:v>Dec 2018</c:v>
              </c:pt>
            </c:strLit>
          </c:cat>
          <c:val>
            <c:numLit>
              <c:formatCode>General</c:formatCode>
              <c:ptCount val="12"/>
              <c:pt idx="0">
                <c:v>400</c:v>
              </c:pt>
              <c:pt idx="1">
                <c:v>750</c:v>
              </c:pt>
              <c:pt idx="2">
                <c:v>970</c:v>
              </c:pt>
              <c:pt idx="3">
                <c:v>1310</c:v>
              </c:pt>
              <c:pt idx="4">
                <c:v>1260</c:v>
              </c:pt>
              <c:pt idx="5">
                <c:v>1240</c:v>
              </c:pt>
              <c:pt idx="6">
                <c:v>1300</c:v>
              </c:pt>
              <c:pt idx="7">
                <c:v>1250</c:v>
              </c:pt>
              <c:pt idx="8">
                <c:v>1210</c:v>
              </c:pt>
              <c:pt idx="9">
                <c:v>970</c:v>
              </c:pt>
              <c:pt idx="10">
                <c:v>650</c:v>
              </c:pt>
              <c:pt idx="11">
                <c:v>730</c:v>
              </c:pt>
            </c:numLit>
          </c:val>
        </c:ser>
        <c:ser>
          <c:idx val="3"/>
          <c:order val="3"/>
          <c:tx>
            <c:v>Sum of Pacific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Jan 2018</c:v>
              </c:pt>
              <c:pt idx="1">
                <c:v>Feb 2018</c:v>
              </c:pt>
              <c:pt idx="2">
                <c:v>Mar 2018</c:v>
              </c:pt>
              <c:pt idx="3">
                <c:v>Apr 2018</c:v>
              </c:pt>
              <c:pt idx="4">
                <c:v>May 2018</c:v>
              </c:pt>
              <c:pt idx="5">
                <c:v>Jun 2018</c:v>
              </c:pt>
              <c:pt idx="6">
                <c:v>Jul 2018</c:v>
              </c:pt>
              <c:pt idx="7">
                <c:v>Aug 2018</c:v>
              </c:pt>
              <c:pt idx="8">
                <c:v>Sep 2018</c:v>
              </c:pt>
              <c:pt idx="9">
                <c:v>Oct 2018</c:v>
              </c:pt>
              <c:pt idx="10">
                <c:v>Nov 2018</c:v>
              </c:pt>
              <c:pt idx="11">
                <c:v>Dec 2018</c:v>
              </c:pt>
            </c:strLit>
          </c:cat>
          <c:val>
            <c:numLit>
              <c:formatCode>General</c:formatCode>
              <c:ptCount val="12"/>
              <c:pt idx="0">
                <c:v>200</c:v>
              </c:pt>
              <c:pt idx="1">
                <c:v>190</c:v>
              </c:pt>
              <c:pt idx="2">
                <c:v>210</c:v>
              </c:pt>
              <c:pt idx="3">
                <c:v>220</c:v>
              </c:pt>
              <c:pt idx="4">
                <c:v>200</c:v>
              </c:pt>
              <c:pt idx="5">
                <c:v>210</c:v>
              </c:pt>
              <c:pt idx="6">
                <c:v>230</c:v>
              </c:pt>
              <c:pt idx="7">
                <c:v>220</c:v>
              </c:pt>
              <c:pt idx="8">
                <c:v>220</c:v>
              </c:pt>
              <c:pt idx="9">
                <c:v>230</c:v>
              </c:pt>
              <c:pt idx="10">
                <c:v>240</c:v>
              </c:pt>
              <c:pt idx="11">
                <c:v>460</c:v>
              </c:pt>
            </c:numLit>
          </c:val>
        </c:ser>
        <c:ser>
          <c:idx val="4"/>
          <c:order val="4"/>
          <c:tx>
            <c:v>Sum of China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Jan 2018</c:v>
              </c:pt>
              <c:pt idx="1">
                <c:v>Feb 2018</c:v>
              </c:pt>
              <c:pt idx="2">
                <c:v>Mar 2018</c:v>
              </c:pt>
              <c:pt idx="3">
                <c:v>Apr 2018</c:v>
              </c:pt>
              <c:pt idx="4">
                <c:v>May 2018</c:v>
              </c:pt>
              <c:pt idx="5">
                <c:v>Jun 2018</c:v>
              </c:pt>
              <c:pt idx="6">
                <c:v>Jul 2018</c:v>
              </c:pt>
              <c:pt idx="7">
                <c:v>Aug 2018</c:v>
              </c:pt>
              <c:pt idx="8">
                <c:v>Sep 2018</c:v>
              </c:pt>
              <c:pt idx="9">
                <c:v>Oct 2018</c:v>
              </c:pt>
              <c:pt idx="10">
                <c:v>Nov 2018</c:v>
              </c:pt>
              <c:pt idx="11">
                <c:v>Dec 2018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5</c:v>
              </c:pt>
              <c:pt idx="3">
                <c:v>16</c:v>
              </c:pt>
              <c:pt idx="4">
                <c:v>22</c:v>
              </c:pt>
              <c:pt idx="5">
                <c:v>26</c:v>
              </c:pt>
              <c:pt idx="6">
                <c:v>14</c:v>
              </c:pt>
              <c:pt idx="7">
                <c:v>15</c:v>
              </c:pt>
              <c:pt idx="8">
                <c:v>11</c:v>
              </c:pt>
              <c:pt idx="9">
                <c:v>3</c:v>
              </c:pt>
              <c:pt idx="10">
                <c:v>1</c:v>
              </c:pt>
              <c:pt idx="11">
                <c:v>0</c:v>
              </c:pt>
            </c:numLit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'On-Time Delivery'!$D$3</c:f>
              <c:strCache>
                <c:ptCount val="1"/>
                <c:pt idx="0">
                  <c:v>% on-time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358007144413808"/>
                  <c:y val="-5.01097258675999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'On-Time Delivery'!$A$4:$A$63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'On-Time Delivery'!$D$4:$D$63</c:f>
              <c:numCache>
                <c:formatCode>0.00%</c:formatCode>
                <c:ptCount val="60"/>
                <c:pt idx="0">
                  <c:v>0.98434622467771637</c:v>
                </c:pt>
                <c:pt idx="1">
                  <c:v>0.98092643051771122</c:v>
                </c:pt>
                <c:pt idx="2">
                  <c:v>0.97580645161290325</c:v>
                </c:pt>
                <c:pt idx="3">
                  <c:v>0.98601973684210531</c:v>
                </c:pt>
                <c:pt idx="4">
                  <c:v>0.9873203719357565</c:v>
                </c:pt>
                <c:pt idx="5">
                  <c:v>0.98639455782312924</c:v>
                </c:pt>
                <c:pt idx="6">
                  <c:v>0.9858096828046744</c:v>
                </c:pt>
                <c:pt idx="7">
                  <c:v>0.98672199170124486</c:v>
                </c:pt>
                <c:pt idx="8">
                  <c:v>0.98937040065412918</c:v>
                </c:pt>
                <c:pt idx="9">
                  <c:v>0.98759305210918114</c:v>
                </c:pt>
                <c:pt idx="10">
                  <c:v>0.9849749582637729</c:v>
                </c:pt>
                <c:pt idx="11">
                  <c:v>0.98390989541432017</c:v>
                </c:pt>
                <c:pt idx="12">
                  <c:v>0.98442622950819669</c:v>
                </c:pt>
                <c:pt idx="13">
                  <c:v>0.98630136986301364</c:v>
                </c:pt>
                <c:pt idx="14">
                  <c:v>0.98383185125303152</c:v>
                </c:pt>
                <c:pt idx="15">
                  <c:v>0.9872813990461049</c:v>
                </c:pt>
                <c:pt idx="16">
                  <c:v>0.98732171156893822</c:v>
                </c:pt>
                <c:pt idx="17">
                  <c:v>0.98777506112469438</c:v>
                </c:pt>
                <c:pt idx="18">
                  <c:v>0.98712791633145613</c:v>
                </c:pt>
                <c:pt idx="19">
                  <c:v>0.98672911787665885</c:v>
                </c:pt>
                <c:pt idx="20">
                  <c:v>0.98584905660377353</c:v>
                </c:pt>
                <c:pt idx="21">
                  <c:v>0.98687258687258683</c:v>
                </c:pt>
                <c:pt idx="22">
                  <c:v>0.98690292758089371</c:v>
                </c:pt>
                <c:pt idx="23">
                  <c:v>0.98330804248861914</c:v>
                </c:pt>
                <c:pt idx="24">
                  <c:v>0.98672911787665885</c:v>
                </c:pt>
                <c:pt idx="25">
                  <c:v>0.98787878787878791</c:v>
                </c:pt>
                <c:pt idx="26">
                  <c:v>0.98668639053254437</c:v>
                </c:pt>
                <c:pt idx="27">
                  <c:v>0.9880239520958084</c:v>
                </c:pt>
                <c:pt idx="28">
                  <c:v>0.98838109992254064</c:v>
                </c:pt>
                <c:pt idx="29">
                  <c:v>0.98807749627421759</c:v>
                </c:pt>
                <c:pt idx="30">
                  <c:v>0.98890532544378695</c:v>
                </c:pt>
                <c:pt idx="31">
                  <c:v>0.98765432098765427</c:v>
                </c:pt>
                <c:pt idx="32">
                  <c:v>0.98772563176895312</c:v>
                </c:pt>
                <c:pt idx="33">
                  <c:v>0.98672566371681414</c:v>
                </c:pt>
                <c:pt idx="34">
                  <c:v>0.98825256975036713</c:v>
                </c:pt>
                <c:pt idx="35">
                  <c:v>0.98813936249073386</c:v>
                </c:pt>
                <c:pt idx="36">
                  <c:v>0.98917748917748916</c:v>
                </c:pt>
                <c:pt idx="37">
                  <c:v>0.98821796759941094</c:v>
                </c:pt>
                <c:pt idx="38">
                  <c:v>0.98905908096280093</c:v>
                </c:pt>
                <c:pt idx="39">
                  <c:v>0.98972099853157125</c:v>
                </c:pt>
                <c:pt idx="40">
                  <c:v>0.99111111111111116</c:v>
                </c:pt>
                <c:pt idx="41">
                  <c:v>0.98913830557566984</c:v>
                </c:pt>
                <c:pt idx="42">
                  <c:v>0.98994252873563215</c:v>
                </c:pt>
                <c:pt idx="43">
                  <c:v>0.99124726477024072</c:v>
                </c:pt>
                <c:pt idx="44">
                  <c:v>0.98930099857346643</c:v>
                </c:pt>
                <c:pt idx="45">
                  <c:v>0.98988439306358378</c:v>
                </c:pt>
                <c:pt idx="46">
                  <c:v>0.98427448177269483</c:v>
                </c:pt>
                <c:pt idx="47">
                  <c:v>0.99123447772096418</c:v>
                </c:pt>
                <c:pt idx="48">
                  <c:v>0.99214846538187007</c:v>
                </c:pt>
                <c:pt idx="49">
                  <c:v>0.99135446685878958</c:v>
                </c:pt>
                <c:pt idx="50">
                  <c:v>0.99283154121863804</c:v>
                </c:pt>
                <c:pt idx="51">
                  <c:v>0.99220963172804533</c:v>
                </c:pt>
                <c:pt idx="52">
                  <c:v>0.99215965787598004</c:v>
                </c:pt>
                <c:pt idx="53">
                  <c:v>0.99081272084805649</c:v>
                </c:pt>
                <c:pt idx="54">
                  <c:v>0.99228611500701258</c:v>
                </c:pt>
                <c:pt idx="55">
                  <c:v>0.99231306778476591</c:v>
                </c:pt>
                <c:pt idx="56">
                  <c:v>0.98685121107266438</c:v>
                </c:pt>
                <c:pt idx="57">
                  <c:v>0.99228070175438599</c:v>
                </c:pt>
                <c:pt idx="58">
                  <c:v>0.99292285916489742</c:v>
                </c:pt>
                <c:pt idx="59">
                  <c:v>0.98008241758241754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6226560"/>
        <c:axId val="-1446226016"/>
      </c:lineChart>
      <c:dateAx>
        <c:axId val="-1446226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6016"/>
        <c:crosses val="autoZero"/>
        <c:auto val="1"/>
        <c:lblOffset val="100"/>
        <c:baseTimeUnit val="months"/>
      </c:dateAx>
      <c:valAx>
        <c:axId val="-14462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 for each group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'Employee Satisfaction'!$B$6</c:f>
              <c:strCache>
                <c:ptCount val="1"/>
                <c:pt idx="0">
                  <c:v>Production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Satisfaction'!$B$7:$B$22</c:f>
              <c:numCache>
                <c:formatCode>General</c:formatCode>
                <c:ptCount val="16"/>
                <c:pt idx="0">
                  <c:v>2.86</c:v>
                </c:pt>
                <c:pt idx="1">
                  <c:v>2.91</c:v>
                </c:pt>
                <c:pt idx="2">
                  <c:v>2.84</c:v>
                </c:pt>
                <c:pt idx="3">
                  <c:v>2.83</c:v>
                </c:pt>
                <c:pt idx="4">
                  <c:v>2.91</c:v>
                </c:pt>
                <c:pt idx="5">
                  <c:v>2.94</c:v>
                </c:pt>
                <c:pt idx="6">
                  <c:v>2.86</c:v>
                </c:pt>
                <c:pt idx="7">
                  <c:v>2.83</c:v>
                </c:pt>
                <c:pt idx="8">
                  <c:v>2.95</c:v>
                </c:pt>
                <c:pt idx="9">
                  <c:v>3.01</c:v>
                </c:pt>
                <c:pt idx="10">
                  <c:v>3.03</c:v>
                </c:pt>
                <c:pt idx="11">
                  <c:v>2.96</c:v>
                </c:pt>
                <c:pt idx="12">
                  <c:v>3.05</c:v>
                </c:pt>
                <c:pt idx="13">
                  <c:v>3.12</c:v>
                </c:pt>
                <c:pt idx="14">
                  <c:v>3.06</c:v>
                </c:pt>
                <c:pt idx="15">
                  <c:v>3.02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'Employee Satisfaction'!$C$6</c:f>
              <c:strCache>
                <c:ptCount val="1"/>
                <c:pt idx="0">
                  <c:v>Manager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Satisfaction'!$C$7:$C$22</c:f>
              <c:numCache>
                <c:formatCode>0.00</c:formatCode>
                <c:ptCount val="16"/>
                <c:pt idx="0">
                  <c:v>3.81</c:v>
                </c:pt>
                <c:pt idx="1">
                  <c:v>3.76</c:v>
                </c:pt>
                <c:pt idx="2">
                  <c:v>3.86</c:v>
                </c:pt>
                <c:pt idx="3">
                  <c:v>3.48</c:v>
                </c:pt>
                <c:pt idx="4">
                  <c:v>3.75</c:v>
                </c:pt>
                <c:pt idx="5">
                  <c:v>3.92</c:v>
                </c:pt>
                <c:pt idx="6">
                  <c:v>3.89</c:v>
                </c:pt>
                <c:pt idx="7">
                  <c:v>3.58</c:v>
                </c:pt>
                <c:pt idx="8">
                  <c:v>3.82</c:v>
                </c:pt>
                <c:pt idx="9">
                  <c:v>4.01</c:v>
                </c:pt>
                <c:pt idx="10">
                  <c:v>3.92</c:v>
                </c:pt>
                <c:pt idx="11">
                  <c:v>3.84</c:v>
                </c:pt>
                <c:pt idx="12">
                  <c:v>3.92</c:v>
                </c:pt>
                <c:pt idx="13">
                  <c:v>4</c:v>
                </c:pt>
                <c:pt idx="14">
                  <c:v>3.93</c:v>
                </c:pt>
                <c:pt idx="15">
                  <c:v>3.7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'Employee Satisfaction'!$D$6</c:f>
              <c:strCache>
                <c:ptCount val="1"/>
                <c:pt idx="0">
                  <c:v>Administration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Satisfaction'!$D$7:$D$22</c:f>
              <c:numCache>
                <c:formatCode>General</c:formatCode>
                <c:ptCount val="16"/>
                <c:pt idx="0">
                  <c:v>3.51</c:v>
                </c:pt>
                <c:pt idx="1">
                  <c:v>3.38</c:v>
                </c:pt>
                <c:pt idx="2">
                  <c:v>3.45</c:v>
                </c:pt>
                <c:pt idx="3">
                  <c:v>3.61</c:v>
                </c:pt>
                <c:pt idx="4">
                  <c:v>3.37</c:v>
                </c:pt>
                <c:pt idx="5">
                  <c:v>3.53</c:v>
                </c:pt>
                <c:pt idx="6">
                  <c:v>3.47</c:v>
                </c:pt>
                <c:pt idx="7">
                  <c:v>3.66</c:v>
                </c:pt>
                <c:pt idx="8">
                  <c:v>3.71</c:v>
                </c:pt>
                <c:pt idx="9">
                  <c:v>3.53</c:v>
                </c:pt>
                <c:pt idx="10">
                  <c:v>3.62</c:v>
                </c:pt>
                <c:pt idx="11">
                  <c:v>3.48</c:v>
                </c:pt>
                <c:pt idx="12">
                  <c:v>3.52</c:v>
                </c:pt>
                <c:pt idx="13">
                  <c:v>3.37</c:v>
                </c:pt>
                <c:pt idx="14">
                  <c:v>3.46</c:v>
                </c:pt>
                <c:pt idx="15">
                  <c:v>3.59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6224928"/>
        <c:axId val="-1632887168"/>
      </c:lineChart>
      <c:catAx>
        <c:axId val="-14462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32887168"/>
        <c:crosses val="autoZero"/>
        <c:auto val="1"/>
        <c:lblAlgn val="ctr"/>
        <c:lblOffset val="100"/>
        <c:noMultiLvlLbl val="0"/>
      </c:catAx>
      <c:valAx>
        <c:axId val="-1632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[EBTM-350-CASE Study- ELI ANSWERED.xlsx]Histograms A.A.!PivotTable6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'Histograms A.A.'!$B$3</c:f>
              <c:strCache>
                <c:ptCount val="1"/>
                <c:pt idx="0">
                  <c:v>Average of Quality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A.A.'!$B$4:$B$9</c:f>
              <c:numCache>
                <c:formatCode>General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4.28</c:v>
                </c:pt>
              </c:numCache>
            </c:numRef>
          </c:val>
        </c:ser>
        <c:ser>
          <c:idx val="1"/>
          <c:order val="1"/>
          <c:tx>
            <c:strRef>
              <c:f>'Histograms A.A.'!$C$3</c:f>
              <c:strCache>
                <c:ptCount val="1"/>
                <c:pt idx="0">
                  <c:v>Average of Ease of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A.A.'!$C$4:$C$9</c:f>
              <c:numCache>
                <c:formatCode>General</c:formatCode>
                <c:ptCount val="5"/>
                <c:pt idx="0">
                  <c:v>4.0999999999999996</c:v>
                </c:pt>
                <c:pt idx="1">
                  <c:v>4.333333333333333</c:v>
                </c:pt>
                <c:pt idx="2">
                  <c:v>4.2699999999999996</c:v>
                </c:pt>
                <c:pt idx="3">
                  <c:v>3.9</c:v>
                </c:pt>
                <c:pt idx="4">
                  <c:v>3.92</c:v>
                </c:pt>
              </c:numCache>
            </c:numRef>
          </c:val>
        </c:ser>
        <c:ser>
          <c:idx val="2"/>
          <c:order val="2"/>
          <c:tx>
            <c:strRef>
              <c:f>'Histograms A.A.'!$D$3</c:f>
              <c:strCache>
                <c:ptCount val="1"/>
                <c:pt idx="0">
                  <c:v>Average of Price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A.A.'!$D$4:$D$9</c:f>
              <c:numCache>
                <c:formatCode>General</c:formatCode>
                <c:ptCount val="5"/>
                <c:pt idx="0">
                  <c:v>3</c:v>
                </c:pt>
                <c:pt idx="1">
                  <c:v>3.9</c:v>
                </c:pt>
                <c:pt idx="2">
                  <c:v>3.71</c:v>
                </c:pt>
                <c:pt idx="3">
                  <c:v>4.0999999999999996</c:v>
                </c:pt>
                <c:pt idx="4">
                  <c:v>3.5</c:v>
                </c:pt>
              </c:numCache>
            </c:numRef>
          </c:val>
        </c:ser>
        <c:ser>
          <c:idx val="3"/>
          <c:order val="3"/>
          <c:tx>
            <c:strRef>
              <c:f>'Histograms A.A.'!$E$3</c:f>
              <c:strCache>
                <c:ptCount val="1"/>
                <c:pt idx="0">
                  <c:v>Average of Service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A.A.'!$E$4:$E$9</c:f>
              <c:numCache>
                <c:formatCode>General</c:formatCode>
                <c:ptCount val="5"/>
                <c:pt idx="0">
                  <c:v>2.6</c:v>
                </c:pt>
                <c:pt idx="1">
                  <c:v>3.8666666666666667</c:v>
                </c:pt>
                <c:pt idx="2">
                  <c:v>4.3099999999999996</c:v>
                </c:pt>
                <c:pt idx="3">
                  <c:v>4.3</c:v>
                </c:pt>
                <c:pt idx="4">
                  <c:v>4.24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46215680"/>
        <c:axId val="-1446223840"/>
      </c:barChart>
      <c:catAx>
        <c:axId val="-144621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3840"/>
        <c:crosses val="autoZero"/>
        <c:auto val="1"/>
        <c:lblAlgn val="ctr"/>
        <c:lblOffset val="100"/>
        <c:noMultiLvlLbl val="0"/>
      </c:catAx>
      <c:valAx>
        <c:axId val="-1446223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Employee Satisfaction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'Employee Satisfaction'!$B$6</c:f>
              <c:strCache>
                <c:ptCount val="1"/>
                <c:pt idx="0">
                  <c:v>Production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Satisfaction'!$B$7:$B$22</c:f>
              <c:numCache>
                <c:formatCode>General</c:formatCode>
                <c:ptCount val="16"/>
                <c:pt idx="0">
                  <c:v>2.86</c:v>
                </c:pt>
                <c:pt idx="1">
                  <c:v>2.91</c:v>
                </c:pt>
                <c:pt idx="2">
                  <c:v>2.84</c:v>
                </c:pt>
                <c:pt idx="3">
                  <c:v>2.83</c:v>
                </c:pt>
                <c:pt idx="4">
                  <c:v>2.91</c:v>
                </c:pt>
                <c:pt idx="5">
                  <c:v>2.94</c:v>
                </c:pt>
                <c:pt idx="6">
                  <c:v>2.86</c:v>
                </c:pt>
                <c:pt idx="7">
                  <c:v>2.83</c:v>
                </c:pt>
                <c:pt idx="8">
                  <c:v>2.95</c:v>
                </c:pt>
                <c:pt idx="9">
                  <c:v>3.01</c:v>
                </c:pt>
                <c:pt idx="10">
                  <c:v>3.03</c:v>
                </c:pt>
                <c:pt idx="11">
                  <c:v>2.96</c:v>
                </c:pt>
                <c:pt idx="12">
                  <c:v>3.05</c:v>
                </c:pt>
                <c:pt idx="13">
                  <c:v>3.12</c:v>
                </c:pt>
                <c:pt idx="14">
                  <c:v>3.06</c:v>
                </c:pt>
                <c:pt idx="15">
                  <c:v>3.02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'Employee Satisfaction'!$C$6</c:f>
              <c:strCache>
                <c:ptCount val="1"/>
                <c:pt idx="0">
                  <c:v>Manager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Satisfaction'!$C$7:$C$22</c:f>
              <c:numCache>
                <c:formatCode>0.00</c:formatCode>
                <c:ptCount val="16"/>
                <c:pt idx="0">
                  <c:v>3.81</c:v>
                </c:pt>
                <c:pt idx="1">
                  <c:v>3.76</c:v>
                </c:pt>
                <c:pt idx="2">
                  <c:v>3.86</c:v>
                </c:pt>
                <c:pt idx="3">
                  <c:v>3.48</c:v>
                </c:pt>
                <c:pt idx="4">
                  <c:v>3.75</c:v>
                </c:pt>
                <c:pt idx="5">
                  <c:v>3.92</c:v>
                </c:pt>
                <c:pt idx="6">
                  <c:v>3.89</c:v>
                </c:pt>
                <c:pt idx="7">
                  <c:v>3.58</c:v>
                </c:pt>
                <c:pt idx="8">
                  <c:v>3.82</c:v>
                </c:pt>
                <c:pt idx="9">
                  <c:v>4.01</c:v>
                </c:pt>
                <c:pt idx="10">
                  <c:v>3.92</c:v>
                </c:pt>
                <c:pt idx="11">
                  <c:v>3.84</c:v>
                </c:pt>
                <c:pt idx="12">
                  <c:v>3.92</c:v>
                </c:pt>
                <c:pt idx="13">
                  <c:v>4</c:v>
                </c:pt>
                <c:pt idx="14">
                  <c:v>3.93</c:v>
                </c:pt>
                <c:pt idx="15">
                  <c:v>3.7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'Employee Satisfaction'!$D$6</c:f>
              <c:strCache>
                <c:ptCount val="1"/>
                <c:pt idx="0">
                  <c:v>Administration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'Employee Satisfaction'!$A$7:$A$22</c:f>
              <c:strCache>
                <c:ptCount val="16"/>
                <c:pt idx="0">
                  <c:v>1st Q-15</c:v>
                </c:pt>
                <c:pt idx="1">
                  <c:v>2nd Q-15</c:v>
                </c:pt>
                <c:pt idx="2">
                  <c:v>3rd Q-15</c:v>
                </c:pt>
                <c:pt idx="3">
                  <c:v>4th Q-15</c:v>
                </c:pt>
                <c:pt idx="4">
                  <c:v>1st Q-16</c:v>
                </c:pt>
                <c:pt idx="5">
                  <c:v>2nd Q-16</c:v>
                </c:pt>
                <c:pt idx="6">
                  <c:v>3rd Q-16</c:v>
                </c:pt>
                <c:pt idx="7">
                  <c:v>4th Q-16</c:v>
                </c:pt>
                <c:pt idx="8">
                  <c:v>1st Q-17</c:v>
                </c:pt>
                <c:pt idx="9">
                  <c:v>2nd Q-17</c:v>
                </c:pt>
                <c:pt idx="10">
                  <c:v>3rd Q-17</c:v>
                </c:pt>
                <c:pt idx="11">
                  <c:v>4th Q-17</c:v>
                </c:pt>
                <c:pt idx="12">
                  <c:v>1st Q-18</c:v>
                </c:pt>
                <c:pt idx="13">
                  <c:v>2nd Q-18</c:v>
                </c:pt>
                <c:pt idx="14">
                  <c:v>3rd Q-18</c:v>
                </c:pt>
                <c:pt idx="15">
                  <c:v>4th Q-18</c:v>
                </c:pt>
              </c:strCache>
            </c:strRef>
          </c:cat>
          <c:val>
            <c:numRef>
              <c:f>'Employee Satisfaction'!$D$7:$D$22</c:f>
              <c:numCache>
                <c:formatCode>General</c:formatCode>
                <c:ptCount val="16"/>
                <c:pt idx="0">
                  <c:v>3.51</c:v>
                </c:pt>
                <c:pt idx="1">
                  <c:v>3.38</c:v>
                </c:pt>
                <c:pt idx="2">
                  <c:v>3.45</c:v>
                </c:pt>
                <c:pt idx="3">
                  <c:v>3.61</c:v>
                </c:pt>
                <c:pt idx="4">
                  <c:v>3.37</c:v>
                </c:pt>
                <c:pt idx="5">
                  <c:v>3.53</c:v>
                </c:pt>
                <c:pt idx="6">
                  <c:v>3.47</c:v>
                </c:pt>
                <c:pt idx="7">
                  <c:v>3.66</c:v>
                </c:pt>
                <c:pt idx="8">
                  <c:v>3.71</c:v>
                </c:pt>
                <c:pt idx="9">
                  <c:v>3.53</c:v>
                </c:pt>
                <c:pt idx="10">
                  <c:v>3.62</c:v>
                </c:pt>
                <c:pt idx="11">
                  <c:v>3.48</c:v>
                </c:pt>
                <c:pt idx="12">
                  <c:v>3.52</c:v>
                </c:pt>
                <c:pt idx="13">
                  <c:v>3.37</c:v>
                </c:pt>
                <c:pt idx="14">
                  <c:v>3.46</c:v>
                </c:pt>
                <c:pt idx="15">
                  <c:v>3.59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6220032"/>
        <c:axId val="-1446223296"/>
      </c:lineChart>
      <c:catAx>
        <c:axId val="-14462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3296"/>
        <c:crosses val="autoZero"/>
        <c:auto val="1"/>
        <c:lblAlgn val="ctr"/>
        <c:lblOffset val="100"/>
        <c:noMultiLvlLbl val="0"/>
      </c:catAx>
      <c:valAx>
        <c:axId val="-14462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China</c:v>
              </c:pt>
              <c:pt idx="1">
                <c:v>Eur</c:v>
              </c:pt>
              <c:pt idx="2">
                <c:v>NA</c:v>
              </c:pt>
              <c:pt idx="3">
                <c:v>Pac</c:v>
              </c:pt>
              <c:pt idx="4">
                <c:v>SA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30</c:v>
              </c:pt>
              <c:pt idx="2">
                <c:v>100</c:v>
              </c:pt>
              <c:pt idx="3">
                <c:v>10</c:v>
              </c:pt>
              <c:pt idx="4">
                <c:v>50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46219488"/>
        <c:axId val="-1446216224"/>
      </c:barChart>
      <c:catAx>
        <c:axId val="-144621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16224"/>
        <c:crosses val="autoZero"/>
        <c:auto val="1"/>
        <c:lblAlgn val="ctr"/>
        <c:lblOffset val="100"/>
        <c:noMultiLvlLbl val="0"/>
      </c:catAx>
      <c:valAx>
        <c:axId val="-144621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China</c:v>
              </c:pt>
              <c:pt idx="1">
                <c:v>Eur</c:v>
              </c:pt>
              <c:pt idx="2">
                <c:v>NA</c:v>
              </c:pt>
              <c:pt idx="3">
                <c:v>Pac</c:v>
              </c:pt>
              <c:pt idx="4">
                <c:v>SA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30</c:v>
              </c:pt>
              <c:pt idx="2">
                <c:v>100</c:v>
              </c:pt>
              <c:pt idx="3">
                <c:v>10</c:v>
              </c:pt>
              <c:pt idx="4">
                <c:v>50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46217856"/>
        <c:axId val="-1446217312"/>
      </c:barChart>
      <c:catAx>
        <c:axId val="-14462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17312"/>
        <c:crosses val="autoZero"/>
        <c:auto val="1"/>
        <c:lblAlgn val="ctr"/>
        <c:lblOffset val="100"/>
        <c:noMultiLvlLbl val="0"/>
      </c:catAx>
      <c:valAx>
        <c:axId val="-1446217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China</c:v>
              </c:pt>
              <c:pt idx="1">
                <c:v>Eur</c:v>
              </c:pt>
              <c:pt idx="2">
                <c:v>NA</c:v>
              </c:pt>
              <c:pt idx="3">
                <c:v>Pac</c:v>
              </c:pt>
              <c:pt idx="4">
                <c:v>SA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30</c:v>
              </c:pt>
              <c:pt idx="2">
                <c:v>100</c:v>
              </c:pt>
              <c:pt idx="3">
                <c:v>10</c:v>
              </c:pt>
              <c:pt idx="4">
                <c:v>50</c:v>
              </c:pt>
            </c:numLit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446216768"/>
        <c:axId val="-1446215136"/>
      </c:barChart>
      <c:catAx>
        <c:axId val="-144621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15136"/>
        <c:crosses val="autoZero"/>
        <c:auto val="1"/>
        <c:lblAlgn val="ctr"/>
        <c:lblOffset val="100"/>
        <c:noMultiLvlLbl val="0"/>
      </c:catAx>
      <c:valAx>
        <c:axId val="-1446215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</c:pivotFmt>
      <c:pivotFmt>
        <c:idx val="1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China</c:v>
              </c:pt>
              <c:pt idx="1">
                <c:v>Eur</c:v>
              </c:pt>
              <c:pt idx="2">
                <c:v>NA</c:v>
              </c:pt>
              <c:pt idx="3">
                <c:v>Pac</c:v>
              </c:pt>
              <c:pt idx="4">
                <c:v>SA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30</c:v>
              </c:pt>
              <c:pt idx="2">
                <c:v>100</c:v>
              </c:pt>
              <c:pt idx="3">
                <c:v>10</c:v>
              </c:pt>
              <c:pt idx="4">
                <c:v>50</c:v>
              </c:pt>
            </c:numLit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446214048"/>
        <c:axId val="-1446227648"/>
      </c:barChart>
      <c:catAx>
        <c:axId val="-14462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7648"/>
        <c:crosses val="autoZero"/>
        <c:auto val="1"/>
        <c:lblAlgn val="ctr"/>
        <c:lblOffset val="100"/>
        <c:noMultiLvlLbl val="0"/>
      </c:catAx>
      <c:valAx>
        <c:axId val="-1446227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[EBTM-350-CASE Study- ELI ANSWERED.xlsx]Histograms A.A.!PivotTable6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'Histograms A.A.'!$B$3</c:f>
              <c:strCache>
                <c:ptCount val="1"/>
                <c:pt idx="0">
                  <c:v>Average of Quality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A.A.'!$B$4:$B$9</c:f>
              <c:numCache>
                <c:formatCode>General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4.28</c:v>
                </c:pt>
              </c:numCache>
            </c:numRef>
          </c:val>
        </c:ser>
        <c:ser>
          <c:idx val="1"/>
          <c:order val="1"/>
          <c:tx>
            <c:strRef>
              <c:f>'Histograms A.A.'!$C$3</c:f>
              <c:strCache>
                <c:ptCount val="1"/>
                <c:pt idx="0">
                  <c:v>Average of Ease of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A.A.'!$C$4:$C$9</c:f>
              <c:numCache>
                <c:formatCode>General</c:formatCode>
                <c:ptCount val="5"/>
                <c:pt idx="0">
                  <c:v>4.0999999999999996</c:v>
                </c:pt>
                <c:pt idx="1">
                  <c:v>4.333333333333333</c:v>
                </c:pt>
                <c:pt idx="2">
                  <c:v>4.2699999999999996</c:v>
                </c:pt>
                <c:pt idx="3">
                  <c:v>3.9</c:v>
                </c:pt>
                <c:pt idx="4">
                  <c:v>3.92</c:v>
                </c:pt>
              </c:numCache>
            </c:numRef>
          </c:val>
        </c:ser>
        <c:ser>
          <c:idx val="2"/>
          <c:order val="2"/>
          <c:tx>
            <c:strRef>
              <c:f>'Histograms A.A.'!$D$3</c:f>
              <c:strCache>
                <c:ptCount val="1"/>
                <c:pt idx="0">
                  <c:v>Average of Price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A.A.'!$D$4:$D$9</c:f>
              <c:numCache>
                <c:formatCode>General</c:formatCode>
                <c:ptCount val="5"/>
                <c:pt idx="0">
                  <c:v>3</c:v>
                </c:pt>
                <c:pt idx="1">
                  <c:v>3.9</c:v>
                </c:pt>
                <c:pt idx="2">
                  <c:v>3.71</c:v>
                </c:pt>
                <c:pt idx="3">
                  <c:v>4.0999999999999996</c:v>
                </c:pt>
                <c:pt idx="4">
                  <c:v>3.5</c:v>
                </c:pt>
              </c:numCache>
            </c:numRef>
          </c:val>
        </c:ser>
        <c:ser>
          <c:idx val="3"/>
          <c:order val="3"/>
          <c:tx>
            <c:strRef>
              <c:f>'Histograms A.A.'!$E$3</c:f>
              <c:strCache>
                <c:ptCount val="1"/>
                <c:pt idx="0">
                  <c:v>Average of Service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'Histograms A.A.'!$A$4:$A$9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'Histograms A.A.'!$E$4:$E$9</c:f>
              <c:numCache>
                <c:formatCode>General</c:formatCode>
                <c:ptCount val="5"/>
                <c:pt idx="0">
                  <c:v>2.6</c:v>
                </c:pt>
                <c:pt idx="1">
                  <c:v>3.8666666666666667</c:v>
                </c:pt>
                <c:pt idx="2">
                  <c:v>4.3099999999999996</c:v>
                </c:pt>
                <c:pt idx="3">
                  <c:v>4.3</c:v>
                </c:pt>
                <c:pt idx="4">
                  <c:v>4.24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46214592"/>
        <c:axId val="-1446225472"/>
      </c:barChart>
      <c:catAx>
        <c:axId val="-144621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5472"/>
        <c:crosses val="autoZero"/>
        <c:auto val="1"/>
        <c:lblAlgn val="ctr"/>
        <c:lblOffset val="100"/>
        <c:noMultiLvlLbl val="0"/>
      </c:catAx>
      <c:valAx>
        <c:axId val="-1446225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4621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[EBTM-350-CASE Study- ELI ANSWERED.xlsx]Customer Survey!PivotTable10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 Survey'!$R$74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'Customer Survey'!$Q$75:$Q$80</c:f>
              <c:strCache>
                <c:ptCount val="5"/>
                <c:pt idx="0">
                  <c:v>China</c:v>
                </c:pt>
                <c:pt idx="1">
                  <c:v>Eur</c:v>
                </c:pt>
                <c:pt idx="2">
                  <c:v>NA</c:v>
                </c:pt>
                <c:pt idx="3">
                  <c:v>Pac</c:v>
                </c:pt>
                <c:pt idx="4">
                  <c:v>SA</c:v>
                </c:pt>
              </c:strCache>
            </c:strRef>
          </c:cat>
          <c:val>
            <c:numRef>
              <c:f>'Customer Survey'!$R$75:$R$80</c:f>
              <c:numCache>
                <c:formatCode>General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4.28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446229280"/>
        <c:axId val="-1446228736"/>
      </c:barChart>
      <c:catAx>
        <c:axId val="-14462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28736"/>
        <c:crosses val="autoZero"/>
        <c:auto val="1"/>
        <c:lblAlgn val="ctr"/>
        <c:lblOffset val="100"/>
        <c:noMultiLvlLbl val="0"/>
      </c:catAx>
      <c:valAx>
        <c:axId val="-1446228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462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31724</xdr:colOff>
      <xdr:row>53</xdr:row>
      <xdr:rowOff>45720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99424" cy="862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19050</xdr:rowOff>
    </xdr:from>
    <xdr:to>
      <xdr:col>17</xdr:col>
      <xdr:colOff>571500</xdr:colOff>
      <xdr:row>15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5</xdr:col>
      <xdr:colOff>552449</xdr:colOff>
      <xdr:row>15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9526</xdr:rowOff>
    </xdr:from>
    <xdr:to>
      <xdr:col>5</xdr:col>
      <xdr:colOff>561975</xdr:colOff>
      <xdr:row>28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14</xdr:col>
      <xdr:colOff>0</xdr:colOff>
      <xdr:row>39</xdr:row>
      <xdr:rowOff>28575</xdr:rowOff>
    </xdr:to>
    <xdr:sp macro="" textlink="">
      <xdr:nvSpPr>
        <xdr:cNvPr id="35" name="Rectangle 34"/>
        <xdr:cNvSpPr/>
      </xdr:nvSpPr>
      <xdr:spPr bwMode="auto">
        <a:xfrm>
          <a:off x="6429375" y="3152775"/>
          <a:ext cx="1219200" cy="514350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Product </a:t>
          </a:r>
        </a:p>
      </xdr:txBody>
    </xdr:sp>
    <xdr:clientData/>
  </xdr:twoCellAnchor>
  <xdr:twoCellAnchor>
    <xdr:from>
      <xdr:col>14</xdr:col>
      <xdr:colOff>9525</xdr:colOff>
      <xdr:row>37</xdr:row>
      <xdr:rowOff>40006</xdr:rowOff>
    </xdr:from>
    <xdr:to>
      <xdr:col>14</xdr:col>
      <xdr:colOff>390525</xdr:colOff>
      <xdr:row>37</xdr:row>
      <xdr:rowOff>85725</xdr:rowOff>
    </xdr:to>
    <xdr:sp macro="" textlink="">
      <xdr:nvSpPr>
        <xdr:cNvPr id="36" name="Right Arrow 35"/>
        <xdr:cNvSpPr/>
      </xdr:nvSpPr>
      <xdr:spPr bwMode="auto">
        <a:xfrm>
          <a:off x="7658100" y="3354706"/>
          <a:ext cx="381000" cy="45719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390525</xdr:colOff>
      <xdr:row>24</xdr:row>
      <xdr:rowOff>47625</xdr:rowOff>
    </xdr:from>
    <xdr:to>
      <xdr:col>14</xdr:col>
      <xdr:colOff>552450</xdr:colOff>
      <xdr:row>37</xdr:row>
      <xdr:rowOff>66675</xdr:rowOff>
    </xdr:to>
    <xdr:sp macro="" textlink="">
      <xdr:nvSpPr>
        <xdr:cNvPr id="37" name="Bent Arrow 36"/>
        <xdr:cNvSpPr/>
      </xdr:nvSpPr>
      <xdr:spPr bwMode="auto">
        <a:xfrm>
          <a:off x="8039100" y="1257300"/>
          <a:ext cx="161925" cy="2124075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23</xdr:row>
      <xdr:rowOff>104775</xdr:rowOff>
    </xdr:from>
    <xdr:to>
      <xdr:col>16</xdr:col>
      <xdr:colOff>314325</xdr:colOff>
      <xdr:row>26</xdr:row>
      <xdr:rowOff>9525</xdr:rowOff>
    </xdr:to>
    <xdr:sp macro="" textlink="">
      <xdr:nvSpPr>
        <xdr:cNvPr id="38" name="Rectangle 37"/>
        <xdr:cNvSpPr/>
      </xdr:nvSpPr>
      <xdr:spPr bwMode="auto">
        <a:xfrm>
          <a:off x="8267700" y="1152525"/>
          <a:ext cx="914400" cy="390525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Globally </a:t>
          </a:r>
        </a:p>
      </xdr:txBody>
    </xdr:sp>
    <xdr:clientData/>
  </xdr:twoCellAnchor>
  <xdr:twoCellAnchor>
    <xdr:from>
      <xdr:col>14</xdr:col>
      <xdr:colOff>390525</xdr:colOff>
      <xdr:row>37</xdr:row>
      <xdr:rowOff>66675</xdr:rowOff>
    </xdr:from>
    <xdr:to>
      <xdr:col>14</xdr:col>
      <xdr:colOff>476250</xdr:colOff>
      <xdr:row>47</xdr:row>
      <xdr:rowOff>47625</xdr:rowOff>
    </xdr:to>
    <xdr:sp macro="" textlink="">
      <xdr:nvSpPr>
        <xdr:cNvPr id="39" name="L-Shape 38"/>
        <xdr:cNvSpPr/>
      </xdr:nvSpPr>
      <xdr:spPr bwMode="auto">
        <a:xfrm>
          <a:off x="8039100" y="3381375"/>
          <a:ext cx="85725" cy="1600200"/>
        </a:xfrm>
        <a:prstGeom prst="corner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</xdr:colOff>
      <xdr:row>46</xdr:row>
      <xdr:rowOff>9525</xdr:rowOff>
    </xdr:from>
    <xdr:to>
      <xdr:col>16</xdr:col>
      <xdr:colOff>419100</xdr:colOff>
      <xdr:row>48</xdr:row>
      <xdr:rowOff>76200</xdr:rowOff>
    </xdr:to>
    <xdr:sp macro="" textlink="">
      <xdr:nvSpPr>
        <xdr:cNvPr id="40" name="Rectangle 39"/>
        <xdr:cNvSpPr/>
      </xdr:nvSpPr>
      <xdr:spPr bwMode="auto">
        <a:xfrm>
          <a:off x="8267700" y="4781550"/>
          <a:ext cx="1019175" cy="390525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North America </a:t>
          </a:r>
        </a:p>
      </xdr:txBody>
    </xdr:sp>
    <xdr:clientData/>
  </xdr:twoCellAnchor>
  <xdr:twoCellAnchor>
    <xdr:from>
      <xdr:col>16</xdr:col>
      <xdr:colOff>419100</xdr:colOff>
      <xdr:row>47</xdr:row>
      <xdr:rowOff>42863</xdr:rowOff>
    </xdr:from>
    <xdr:to>
      <xdr:col>17</xdr:col>
      <xdr:colOff>323850</xdr:colOff>
      <xdr:row>47</xdr:row>
      <xdr:rowOff>47625</xdr:rowOff>
    </xdr:to>
    <xdr:cxnSp macro="">
      <xdr:nvCxnSpPr>
        <xdr:cNvPr id="41" name="Straight Arrow Connector 40"/>
        <xdr:cNvCxnSpPr>
          <a:stCxn id="40" idx="3"/>
        </xdr:cNvCxnSpPr>
      </xdr:nvCxnSpPr>
      <xdr:spPr bwMode="auto">
        <a:xfrm>
          <a:off x="9286875" y="4976813"/>
          <a:ext cx="514350" cy="4762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45</xdr:row>
      <xdr:rowOff>95250</xdr:rowOff>
    </xdr:from>
    <xdr:to>
      <xdr:col>17</xdr:col>
      <xdr:colOff>323850</xdr:colOff>
      <xdr:row>49</xdr:row>
      <xdr:rowOff>9525</xdr:rowOff>
    </xdr:to>
    <xdr:cxnSp macro="">
      <xdr:nvCxnSpPr>
        <xdr:cNvPr id="42" name="Straight Connector 41"/>
        <xdr:cNvCxnSpPr/>
      </xdr:nvCxnSpPr>
      <xdr:spPr bwMode="auto">
        <a:xfrm>
          <a:off x="9791700" y="4705350"/>
          <a:ext cx="9525" cy="561975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45</xdr:row>
      <xdr:rowOff>104775</xdr:rowOff>
    </xdr:from>
    <xdr:to>
      <xdr:col>18</xdr:col>
      <xdr:colOff>66675</xdr:colOff>
      <xdr:row>45</xdr:row>
      <xdr:rowOff>104775</xdr:rowOff>
    </xdr:to>
    <xdr:cxnSp macro="">
      <xdr:nvCxnSpPr>
        <xdr:cNvPr id="43" name="Straight Arrow Connector 42"/>
        <xdr:cNvCxnSpPr/>
      </xdr:nvCxnSpPr>
      <xdr:spPr bwMode="auto">
        <a:xfrm>
          <a:off x="9791700" y="4714875"/>
          <a:ext cx="361950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48</xdr:row>
      <xdr:rowOff>152400</xdr:rowOff>
    </xdr:from>
    <xdr:to>
      <xdr:col>18</xdr:col>
      <xdr:colOff>76200</xdr:colOff>
      <xdr:row>49</xdr:row>
      <xdr:rowOff>9525</xdr:rowOff>
    </xdr:to>
    <xdr:cxnSp macro="">
      <xdr:nvCxnSpPr>
        <xdr:cNvPr id="44" name="Straight Arrow Connector 43"/>
        <xdr:cNvCxnSpPr/>
      </xdr:nvCxnSpPr>
      <xdr:spPr bwMode="auto">
        <a:xfrm flipV="1">
          <a:off x="9801225" y="5248275"/>
          <a:ext cx="361950" cy="1905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314325</xdr:colOff>
      <xdr:row>24</xdr:row>
      <xdr:rowOff>133350</xdr:rowOff>
    </xdr:from>
    <xdr:to>
      <xdr:col>17</xdr:col>
      <xdr:colOff>295275</xdr:colOff>
      <xdr:row>24</xdr:row>
      <xdr:rowOff>138113</xdr:rowOff>
    </xdr:to>
    <xdr:cxnSp macro="">
      <xdr:nvCxnSpPr>
        <xdr:cNvPr id="45" name="Straight Arrow Connector 44"/>
        <xdr:cNvCxnSpPr>
          <a:stCxn id="38" idx="3"/>
        </xdr:cNvCxnSpPr>
      </xdr:nvCxnSpPr>
      <xdr:spPr bwMode="auto">
        <a:xfrm flipV="1">
          <a:off x="9182100" y="1343025"/>
          <a:ext cx="590550" cy="4763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18</xdr:row>
      <xdr:rowOff>9526</xdr:rowOff>
    </xdr:from>
    <xdr:to>
      <xdr:col>17</xdr:col>
      <xdr:colOff>304800</xdr:colOff>
      <xdr:row>38</xdr:row>
      <xdr:rowOff>57150</xdr:rowOff>
    </xdr:to>
    <xdr:cxnSp macro="">
      <xdr:nvCxnSpPr>
        <xdr:cNvPr id="46" name="Straight Connector 45"/>
        <xdr:cNvCxnSpPr/>
      </xdr:nvCxnSpPr>
      <xdr:spPr bwMode="auto">
        <a:xfrm flipH="1" flipV="1">
          <a:off x="9763125" y="247651"/>
          <a:ext cx="19050" cy="3286124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38</xdr:row>
      <xdr:rowOff>57150</xdr:rowOff>
    </xdr:from>
    <xdr:to>
      <xdr:col>18</xdr:col>
      <xdr:colOff>371475</xdr:colOff>
      <xdr:row>38</xdr:row>
      <xdr:rowOff>66675</xdr:rowOff>
    </xdr:to>
    <xdr:cxnSp macro="">
      <xdr:nvCxnSpPr>
        <xdr:cNvPr id="47" name="Straight Arrow Connector 46"/>
        <xdr:cNvCxnSpPr/>
      </xdr:nvCxnSpPr>
      <xdr:spPr bwMode="auto">
        <a:xfrm>
          <a:off x="9791700" y="3533775"/>
          <a:ext cx="666750" cy="9525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304800</xdr:colOff>
      <xdr:row>28</xdr:row>
      <xdr:rowOff>152400</xdr:rowOff>
    </xdr:from>
    <xdr:to>
      <xdr:col>18</xdr:col>
      <xdr:colOff>276225</xdr:colOff>
      <xdr:row>28</xdr:row>
      <xdr:rowOff>152400</xdr:rowOff>
    </xdr:to>
    <xdr:cxnSp macro="">
      <xdr:nvCxnSpPr>
        <xdr:cNvPr id="48" name="Straight Arrow Connector 47"/>
        <xdr:cNvCxnSpPr/>
      </xdr:nvCxnSpPr>
      <xdr:spPr bwMode="auto">
        <a:xfrm>
          <a:off x="9782175" y="2009775"/>
          <a:ext cx="5810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18</xdr:row>
      <xdr:rowOff>9525</xdr:rowOff>
    </xdr:from>
    <xdr:to>
      <xdr:col>18</xdr:col>
      <xdr:colOff>295275</xdr:colOff>
      <xdr:row>18</xdr:row>
      <xdr:rowOff>9525</xdr:rowOff>
    </xdr:to>
    <xdr:cxnSp macro="">
      <xdr:nvCxnSpPr>
        <xdr:cNvPr id="49" name="Straight Arrow Connector 48"/>
        <xdr:cNvCxnSpPr/>
      </xdr:nvCxnSpPr>
      <xdr:spPr bwMode="auto">
        <a:xfrm>
          <a:off x="9763125" y="247650"/>
          <a:ext cx="6191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285750</xdr:colOff>
      <xdr:row>17</xdr:row>
      <xdr:rowOff>180975</xdr:rowOff>
    </xdr:from>
    <xdr:to>
      <xdr:col>19</xdr:col>
      <xdr:colOff>704850</xdr:colOff>
      <xdr:row>19</xdr:row>
      <xdr:rowOff>142875</xdr:rowOff>
    </xdr:to>
    <xdr:sp macro="" textlink="">
      <xdr:nvSpPr>
        <xdr:cNvPr id="50" name="Rectangle 49"/>
        <xdr:cNvSpPr/>
      </xdr:nvSpPr>
      <xdr:spPr bwMode="auto">
        <a:xfrm>
          <a:off x="10372725" y="180975"/>
          <a:ext cx="1028700" cy="361950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Cost</a:t>
          </a:r>
          <a:r>
            <a:rPr lang="en-US" sz="1100" baseline="0"/>
            <a:t> $850,000</a:t>
          </a:r>
          <a:endParaRPr lang="en-US" sz="1100"/>
        </a:p>
      </xdr:txBody>
    </xdr:sp>
    <xdr:clientData/>
  </xdr:twoCellAnchor>
  <xdr:twoCellAnchor>
    <xdr:from>
      <xdr:col>18</xdr:col>
      <xdr:colOff>285750</xdr:colOff>
      <xdr:row>27</xdr:row>
      <xdr:rowOff>66676</xdr:rowOff>
    </xdr:from>
    <xdr:to>
      <xdr:col>20</xdr:col>
      <xdr:colOff>9525</xdr:colOff>
      <xdr:row>30</xdr:row>
      <xdr:rowOff>19051</xdr:rowOff>
    </xdr:to>
    <xdr:sp macro="" textlink="">
      <xdr:nvSpPr>
        <xdr:cNvPr id="51" name="Rounded Rectangle 50"/>
        <xdr:cNvSpPr/>
      </xdr:nvSpPr>
      <xdr:spPr bwMode="auto">
        <a:xfrm>
          <a:off x="10372725" y="1762126"/>
          <a:ext cx="1047750" cy="438150"/>
        </a:xfrm>
        <a:prstGeom prst="round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Add cost $2,000,000</a:t>
          </a:r>
        </a:p>
      </xdr:txBody>
    </xdr:sp>
    <xdr:clientData/>
  </xdr:twoCellAnchor>
  <xdr:twoCellAnchor>
    <xdr:from>
      <xdr:col>18</xdr:col>
      <xdr:colOff>371475</xdr:colOff>
      <xdr:row>37</xdr:row>
      <xdr:rowOff>104775</xdr:rowOff>
    </xdr:from>
    <xdr:to>
      <xdr:col>20</xdr:col>
      <xdr:colOff>9525</xdr:colOff>
      <xdr:row>40</xdr:row>
      <xdr:rowOff>28575</xdr:rowOff>
    </xdr:to>
    <xdr:sp macro="" textlink="">
      <xdr:nvSpPr>
        <xdr:cNvPr id="52" name="Rounded Rectangle 51"/>
        <xdr:cNvSpPr/>
      </xdr:nvSpPr>
      <xdr:spPr bwMode="auto">
        <a:xfrm>
          <a:off x="10458450" y="3419475"/>
          <a:ext cx="962025" cy="409575"/>
        </a:xfrm>
        <a:prstGeom prst="round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Add cost $600,000</a:t>
          </a:r>
        </a:p>
      </xdr:txBody>
    </xdr:sp>
    <xdr:clientData/>
  </xdr:twoCellAnchor>
  <xdr:twoCellAnchor>
    <xdr:from>
      <xdr:col>19</xdr:col>
      <xdr:colOff>704850</xdr:colOff>
      <xdr:row>18</xdr:row>
      <xdr:rowOff>123825</xdr:rowOff>
    </xdr:from>
    <xdr:to>
      <xdr:col>20</xdr:col>
      <xdr:colOff>457200</xdr:colOff>
      <xdr:row>18</xdr:row>
      <xdr:rowOff>123825</xdr:rowOff>
    </xdr:to>
    <xdr:cxnSp macro="">
      <xdr:nvCxnSpPr>
        <xdr:cNvPr id="53" name="Straight Arrow Connector 52"/>
        <xdr:cNvCxnSpPr>
          <a:stCxn id="50" idx="3"/>
        </xdr:cNvCxnSpPr>
      </xdr:nvCxnSpPr>
      <xdr:spPr bwMode="auto">
        <a:xfrm>
          <a:off x="11401425" y="361950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447675</xdr:colOff>
      <xdr:row>18</xdr:row>
      <xdr:rowOff>0</xdr:rowOff>
    </xdr:from>
    <xdr:to>
      <xdr:col>20</xdr:col>
      <xdr:colOff>447675</xdr:colOff>
      <xdr:row>19</xdr:row>
      <xdr:rowOff>104775</xdr:rowOff>
    </xdr:to>
    <xdr:cxnSp macro="">
      <xdr:nvCxnSpPr>
        <xdr:cNvPr id="54" name="Straight Connector 53"/>
        <xdr:cNvCxnSpPr/>
      </xdr:nvCxnSpPr>
      <xdr:spPr bwMode="auto">
        <a:xfrm>
          <a:off x="11858625" y="238125"/>
          <a:ext cx="0" cy="266700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438150</xdr:colOff>
      <xdr:row>17</xdr:row>
      <xdr:rowOff>228600</xdr:rowOff>
    </xdr:from>
    <xdr:to>
      <xdr:col>21</xdr:col>
      <xdr:colOff>161925</xdr:colOff>
      <xdr:row>17</xdr:row>
      <xdr:rowOff>228600</xdr:rowOff>
    </xdr:to>
    <xdr:cxnSp macro="">
      <xdr:nvCxnSpPr>
        <xdr:cNvPr id="55" name="Straight Arrow Connector 54"/>
        <xdr:cNvCxnSpPr/>
      </xdr:nvCxnSpPr>
      <xdr:spPr bwMode="auto">
        <a:xfrm>
          <a:off x="11849100" y="228600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428625</xdr:colOff>
      <xdr:row>19</xdr:row>
      <xdr:rowOff>114300</xdr:rowOff>
    </xdr:from>
    <xdr:to>
      <xdr:col>21</xdr:col>
      <xdr:colOff>171450</xdr:colOff>
      <xdr:row>19</xdr:row>
      <xdr:rowOff>114300</xdr:rowOff>
    </xdr:to>
    <xdr:cxnSp macro="">
      <xdr:nvCxnSpPr>
        <xdr:cNvPr id="56" name="Straight Arrow Connector 55"/>
        <xdr:cNvCxnSpPr/>
      </xdr:nvCxnSpPr>
      <xdr:spPr bwMode="auto">
        <a:xfrm>
          <a:off x="11839575" y="514350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20</xdr:col>
      <xdr:colOff>9525</xdr:colOff>
      <xdr:row>28</xdr:row>
      <xdr:rowOff>114300</xdr:rowOff>
    </xdr:from>
    <xdr:to>
      <xdr:col>20</xdr:col>
      <xdr:colOff>476250</xdr:colOff>
      <xdr:row>28</xdr:row>
      <xdr:rowOff>114300</xdr:rowOff>
    </xdr:to>
    <xdr:cxnSp macro="">
      <xdr:nvCxnSpPr>
        <xdr:cNvPr id="57" name="Straight Arrow Connector 56"/>
        <xdr:cNvCxnSpPr/>
      </xdr:nvCxnSpPr>
      <xdr:spPr bwMode="auto">
        <a:xfrm>
          <a:off x="11420475" y="1971675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447675</xdr:colOff>
      <xdr:row>26</xdr:row>
      <xdr:rowOff>142875</xdr:rowOff>
    </xdr:from>
    <xdr:to>
      <xdr:col>20</xdr:col>
      <xdr:colOff>447675</xdr:colOff>
      <xdr:row>30</xdr:row>
      <xdr:rowOff>114300</xdr:rowOff>
    </xdr:to>
    <xdr:cxnSp macro="">
      <xdr:nvCxnSpPr>
        <xdr:cNvPr id="58" name="Straight Connector 57"/>
        <xdr:cNvCxnSpPr/>
      </xdr:nvCxnSpPr>
      <xdr:spPr bwMode="auto">
        <a:xfrm>
          <a:off x="11858625" y="1676400"/>
          <a:ext cx="0" cy="619125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438150</xdr:colOff>
      <xdr:row>27</xdr:row>
      <xdr:rowOff>0</xdr:rowOff>
    </xdr:from>
    <xdr:to>
      <xdr:col>21</xdr:col>
      <xdr:colOff>161925</xdr:colOff>
      <xdr:row>27</xdr:row>
      <xdr:rowOff>0</xdr:rowOff>
    </xdr:to>
    <xdr:cxnSp macro="">
      <xdr:nvCxnSpPr>
        <xdr:cNvPr id="59" name="Straight Arrow Connector 58"/>
        <xdr:cNvCxnSpPr/>
      </xdr:nvCxnSpPr>
      <xdr:spPr bwMode="auto">
        <a:xfrm>
          <a:off x="11849100" y="1695450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428625</xdr:colOff>
      <xdr:row>30</xdr:row>
      <xdr:rowOff>114300</xdr:rowOff>
    </xdr:from>
    <xdr:to>
      <xdr:col>21</xdr:col>
      <xdr:colOff>171450</xdr:colOff>
      <xdr:row>30</xdr:row>
      <xdr:rowOff>114300</xdr:rowOff>
    </xdr:to>
    <xdr:cxnSp macro="">
      <xdr:nvCxnSpPr>
        <xdr:cNvPr id="60" name="Straight Arrow Connector 59"/>
        <xdr:cNvCxnSpPr/>
      </xdr:nvCxnSpPr>
      <xdr:spPr bwMode="auto">
        <a:xfrm>
          <a:off x="11839575" y="2295525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20</xdr:col>
      <xdr:colOff>28575</xdr:colOff>
      <xdr:row>38</xdr:row>
      <xdr:rowOff>152400</xdr:rowOff>
    </xdr:from>
    <xdr:to>
      <xdr:col>20</xdr:col>
      <xdr:colOff>495300</xdr:colOff>
      <xdr:row>38</xdr:row>
      <xdr:rowOff>152400</xdr:rowOff>
    </xdr:to>
    <xdr:cxnSp macro="">
      <xdr:nvCxnSpPr>
        <xdr:cNvPr id="61" name="Straight Arrow Connector 60"/>
        <xdr:cNvCxnSpPr/>
      </xdr:nvCxnSpPr>
      <xdr:spPr bwMode="auto">
        <a:xfrm>
          <a:off x="11439525" y="3629025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495300</xdr:colOff>
      <xdr:row>36</xdr:row>
      <xdr:rowOff>152400</xdr:rowOff>
    </xdr:from>
    <xdr:to>
      <xdr:col>20</xdr:col>
      <xdr:colOff>495300</xdr:colOff>
      <xdr:row>41</xdr:row>
      <xdr:rowOff>85725</xdr:rowOff>
    </xdr:to>
    <xdr:cxnSp macro="">
      <xdr:nvCxnSpPr>
        <xdr:cNvPr id="62" name="Straight Connector 61"/>
        <xdr:cNvCxnSpPr/>
      </xdr:nvCxnSpPr>
      <xdr:spPr bwMode="auto">
        <a:xfrm>
          <a:off x="11906250" y="3305175"/>
          <a:ext cx="0" cy="742950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495300</xdr:colOff>
      <xdr:row>41</xdr:row>
      <xdr:rowOff>95250</xdr:rowOff>
    </xdr:from>
    <xdr:to>
      <xdr:col>21</xdr:col>
      <xdr:colOff>238125</xdr:colOff>
      <xdr:row>41</xdr:row>
      <xdr:rowOff>95250</xdr:rowOff>
    </xdr:to>
    <xdr:cxnSp macro="">
      <xdr:nvCxnSpPr>
        <xdr:cNvPr id="63" name="Straight Arrow Connector 62"/>
        <xdr:cNvCxnSpPr/>
      </xdr:nvCxnSpPr>
      <xdr:spPr bwMode="auto">
        <a:xfrm>
          <a:off x="11906250" y="4057650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20</xdr:col>
      <xdr:colOff>495300</xdr:colOff>
      <xdr:row>36</xdr:row>
      <xdr:rowOff>152400</xdr:rowOff>
    </xdr:from>
    <xdr:to>
      <xdr:col>21</xdr:col>
      <xdr:colOff>219075</xdr:colOff>
      <xdr:row>36</xdr:row>
      <xdr:rowOff>152400</xdr:rowOff>
    </xdr:to>
    <xdr:cxnSp macro="">
      <xdr:nvCxnSpPr>
        <xdr:cNvPr id="64" name="Straight Arrow Connector 63"/>
        <xdr:cNvCxnSpPr/>
      </xdr:nvCxnSpPr>
      <xdr:spPr bwMode="auto">
        <a:xfrm>
          <a:off x="11906250" y="3305175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15</xdr:col>
      <xdr:colOff>33338</xdr:colOff>
      <xdr:row>20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504825</xdr:colOff>
      <xdr:row>36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14</xdr:col>
      <xdr:colOff>504825</xdr:colOff>
      <xdr:row>52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14</xdr:col>
      <xdr:colOff>504825</xdr:colOff>
      <xdr:row>68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93</xdr:row>
      <xdr:rowOff>0</xdr:rowOff>
    </xdr:from>
    <xdr:to>
      <xdr:col>17</xdr:col>
      <xdr:colOff>623888</xdr:colOff>
      <xdr:row>108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304800</xdr:colOff>
      <xdr:row>73</xdr:row>
      <xdr:rowOff>152400</xdr:rowOff>
    </xdr:from>
    <xdr:to>
      <xdr:col>14</xdr:col>
      <xdr:colOff>228600</xdr:colOff>
      <xdr:row>87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823912</xdr:colOff>
      <xdr:row>10</xdr:row>
      <xdr:rowOff>57149</xdr:rowOff>
    </xdr:from>
    <xdr:to>
      <xdr:col>11</xdr:col>
      <xdr:colOff>76200</xdr:colOff>
      <xdr:row>29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538162</xdr:colOff>
      <xdr:row>87</xdr:row>
      <xdr:rowOff>57150</xdr:rowOff>
    </xdr:from>
    <xdr:to>
      <xdr:col>22</xdr:col>
      <xdr:colOff>66675</xdr:colOff>
      <xdr:row>102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108</xdr:row>
      <xdr:rowOff>200024</xdr:rowOff>
    </xdr:from>
    <xdr:to>
      <xdr:col>24</xdr:col>
      <xdr:colOff>323850</xdr:colOff>
      <xdr:row>124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7</xdr:row>
      <xdr:rowOff>57150</xdr:rowOff>
    </xdr:from>
    <xdr:to>
      <xdr:col>13</xdr:col>
      <xdr:colOff>542924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152400</xdr:rowOff>
    </xdr:from>
    <xdr:to>
      <xdr:col>10</xdr:col>
      <xdr:colOff>457200</xdr:colOff>
      <xdr:row>41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19</xdr:row>
      <xdr:rowOff>0</xdr:rowOff>
    </xdr:from>
    <xdr:to>
      <xdr:col>11</xdr:col>
      <xdr:colOff>0</xdr:colOff>
      <xdr:row>22</xdr:row>
      <xdr:rowOff>28575</xdr:rowOff>
    </xdr:to>
    <xdr:sp macro="" textlink="">
      <xdr:nvSpPr>
        <xdr:cNvPr id="2" name="Rectangle 1"/>
        <xdr:cNvSpPr/>
      </xdr:nvSpPr>
      <xdr:spPr bwMode="auto">
        <a:xfrm>
          <a:off x="5486400" y="3152775"/>
          <a:ext cx="1219200" cy="514350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Product </a:t>
          </a:r>
        </a:p>
      </xdr:txBody>
    </xdr:sp>
    <xdr:clientData/>
  </xdr:twoCellAnchor>
  <xdr:twoCellAnchor>
    <xdr:from>
      <xdr:col>11</xdr:col>
      <xdr:colOff>9525</xdr:colOff>
      <xdr:row>20</xdr:row>
      <xdr:rowOff>40006</xdr:rowOff>
    </xdr:from>
    <xdr:to>
      <xdr:col>11</xdr:col>
      <xdr:colOff>390525</xdr:colOff>
      <xdr:row>20</xdr:row>
      <xdr:rowOff>85725</xdr:rowOff>
    </xdr:to>
    <xdr:sp macro="" textlink="">
      <xdr:nvSpPr>
        <xdr:cNvPr id="3" name="Right Arrow 2"/>
        <xdr:cNvSpPr/>
      </xdr:nvSpPr>
      <xdr:spPr bwMode="auto">
        <a:xfrm>
          <a:off x="6715125" y="3354706"/>
          <a:ext cx="381000" cy="45719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390525</xdr:colOff>
      <xdr:row>7</xdr:row>
      <xdr:rowOff>47625</xdr:rowOff>
    </xdr:from>
    <xdr:to>
      <xdr:col>11</xdr:col>
      <xdr:colOff>552450</xdr:colOff>
      <xdr:row>20</xdr:row>
      <xdr:rowOff>66675</xdr:rowOff>
    </xdr:to>
    <xdr:sp macro="" textlink="">
      <xdr:nvSpPr>
        <xdr:cNvPr id="4" name="Bent Arrow 3"/>
        <xdr:cNvSpPr/>
      </xdr:nvSpPr>
      <xdr:spPr bwMode="auto">
        <a:xfrm>
          <a:off x="7096125" y="1257300"/>
          <a:ext cx="161925" cy="2124075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9525</xdr:colOff>
      <xdr:row>6</xdr:row>
      <xdr:rowOff>104775</xdr:rowOff>
    </xdr:from>
    <xdr:to>
      <xdr:col>13</xdr:col>
      <xdr:colOff>314325</xdr:colOff>
      <xdr:row>9</xdr:row>
      <xdr:rowOff>9525</xdr:rowOff>
    </xdr:to>
    <xdr:sp macro="" textlink="">
      <xdr:nvSpPr>
        <xdr:cNvPr id="5" name="Rectangle 4"/>
        <xdr:cNvSpPr/>
      </xdr:nvSpPr>
      <xdr:spPr bwMode="auto">
        <a:xfrm>
          <a:off x="7324725" y="1152525"/>
          <a:ext cx="914400" cy="390525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Globally </a:t>
          </a:r>
        </a:p>
      </xdr:txBody>
    </xdr:sp>
    <xdr:clientData/>
  </xdr:twoCellAnchor>
  <xdr:twoCellAnchor>
    <xdr:from>
      <xdr:col>11</xdr:col>
      <xdr:colOff>390525</xdr:colOff>
      <xdr:row>20</xdr:row>
      <xdr:rowOff>66675</xdr:rowOff>
    </xdr:from>
    <xdr:to>
      <xdr:col>11</xdr:col>
      <xdr:colOff>476250</xdr:colOff>
      <xdr:row>30</xdr:row>
      <xdr:rowOff>47625</xdr:rowOff>
    </xdr:to>
    <xdr:sp macro="" textlink="">
      <xdr:nvSpPr>
        <xdr:cNvPr id="7" name="L-Shape 6"/>
        <xdr:cNvSpPr/>
      </xdr:nvSpPr>
      <xdr:spPr bwMode="auto">
        <a:xfrm>
          <a:off x="7096125" y="3381375"/>
          <a:ext cx="85725" cy="1600200"/>
        </a:xfrm>
        <a:prstGeom prst="corner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9525</xdr:colOff>
      <xdr:row>29</xdr:row>
      <xdr:rowOff>9525</xdr:rowOff>
    </xdr:from>
    <xdr:to>
      <xdr:col>13</xdr:col>
      <xdr:colOff>419100</xdr:colOff>
      <xdr:row>31</xdr:row>
      <xdr:rowOff>76200</xdr:rowOff>
    </xdr:to>
    <xdr:sp macro="" textlink="">
      <xdr:nvSpPr>
        <xdr:cNvPr id="8" name="Rectangle 7"/>
        <xdr:cNvSpPr/>
      </xdr:nvSpPr>
      <xdr:spPr bwMode="auto">
        <a:xfrm>
          <a:off x="7324725" y="4781550"/>
          <a:ext cx="1019175" cy="390525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North America </a:t>
          </a:r>
        </a:p>
      </xdr:txBody>
    </xdr:sp>
    <xdr:clientData/>
  </xdr:twoCellAnchor>
  <xdr:twoCellAnchor>
    <xdr:from>
      <xdr:col>13</xdr:col>
      <xdr:colOff>419100</xdr:colOff>
      <xdr:row>30</xdr:row>
      <xdr:rowOff>42863</xdr:rowOff>
    </xdr:from>
    <xdr:to>
      <xdr:col>14</xdr:col>
      <xdr:colOff>323850</xdr:colOff>
      <xdr:row>30</xdr:row>
      <xdr:rowOff>47625</xdr:rowOff>
    </xdr:to>
    <xdr:cxnSp macro="">
      <xdr:nvCxnSpPr>
        <xdr:cNvPr id="10" name="Straight Arrow Connector 9"/>
        <xdr:cNvCxnSpPr>
          <a:stCxn id="8" idx="3"/>
        </xdr:cNvCxnSpPr>
      </xdr:nvCxnSpPr>
      <xdr:spPr bwMode="auto">
        <a:xfrm>
          <a:off x="8343900" y="4976813"/>
          <a:ext cx="514350" cy="4762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28</xdr:row>
      <xdr:rowOff>95250</xdr:rowOff>
    </xdr:from>
    <xdr:to>
      <xdr:col>14</xdr:col>
      <xdr:colOff>323850</xdr:colOff>
      <xdr:row>32</xdr:row>
      <xdr:rowOff>9525</xdr:rowOff>
    </xdr:to>
    <xdr:cxnSp macro="">
      <xdr:nvCxnSpPr>
        <xdr:cNvPr id="14" name="Straight Connector 13"/>
        <xdr:cNvCxnSpPr/>
      </xdr:nvCxnSpPr>
      <xdr:spPr bwMode="auto">
        <a:xfrm>
          <a:off x="8848725" y="4705350"/>
          <a:ext cx="9525" cy="561975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28</xdr:row>
      <xdr:rowOff>104775</xdr:rowOff>
    </xdr:from>
    <xdr:to>
      <xdr:col>15</xdr:col>
      <xdr:colOff>66675</xdr:colOff>
      <xdr:row>28</xdr:row>
      <xdr:rowOff>104775</xdr:rowOff>
    </xdr:to>
    <xdr:cxnSp macro="">
      <xdr:nvCxnSpPr>
        <xdr:cNvPr id="17" name="Straight Arrow Connector 16"/>
        <xdr:cNvCxnSpPr/>
      </xdr:nvCxnSpPr>
      <xdr:spPr bwMode="auto">
        <a:xfrm>
          <a:off x="8848725" y="4714875"/>
          <a:ext cx="361950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31</xdr:row>
      <xdr:rowOff>152400</xdr:rowOff>
    </xdr:from>
    <xdr:to>
      <xdr:col>15</xdr:col>
      <xdr:colOff>76200</xdr:colOff>
      <xdr:row>32</xdr:row>
      <xdr:rowOff>9525</xdr:rowOff>
    </xdr:to>
    <xdr:cxnSp macro="">
      <xdr:nvCxnSpPr>
        <xdr:cNvPr id="19" name="Straight Arrow Connector 18"/>
        <xdr:cNvCxnSpPr/>
      </xdr:nvCxnSpPr>
      <xdr:spPr bwMode="auto">
        <a:xfrm flipV="1">
          <a:off x="8858250" y="5248275"/>
          <a:ext cx="361950" cy="1905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7</xdr:row>
      <xdr:rowOff>133350</xdr:rowOff>
    </xdr:from>
    <xdr:to>
      <xdr:col>14</xdr:col>
      <xdr:colOff>295275</xdr:colOff>
      <xdr:row>7</xdr:row>
      <xdr:rowOff>138113</xdr:rowOff>
    </xdr:to>
    <xdr:cxnSp macro="">
      <xdr:nvCxnSpPr>
        <xdr:cNvPr id="21" name="Straight Arrow Connector 20"/>
        <xdr:cNvCxnSpPr>
          <a:stCxn id="5" idx="3"/>
        </xdr:cNvCxnSpPr>
      </xdr:nvCxnSpPr>
      <xdr:spPr bwMode="auto">
        <a:xfrm flipV="1">
          <a:off x="8239125" y="1343025"/>
          <a:ext cx="590550" cy="4763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</xdr:row>
      <xdr:rowOff>9526</xdr:rowOff>
    </xdr:from>
    <xdr:to>
      <xdr:col>14</xdr:col>
      <xdr:colOff>304800</xdr:colOff>
      <xdr:row>21</xdr:row>
      <xdr:rowOff>57150</xdr:rowOff>
    </xdr:to>
    <xdr:cxnSp macro="">
      <xdr:nvCxnSpPr>
        <xdr:cNvPr id="23" name="Straight Connector 22"/>
        <xdr:cNvCxnSpPr/>
      </xdr:nvCxnSpPr>
      <xdr:spPr bwMode="auto">
        <a:xfrm flipH="1" flipV="1">
          <a:off x="8820150" y="247651"/>
          <a:ext cx="19050" cy="3286124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21</xdr:row>
      <xdr:rowOff>57150</xdr:rowOff>
    </xdr:from>
    <xdr:to>
      <xdr:col>15</xdr:col>
      <xdr:colOff>371475</xdr:colOff>
      <xdr:row>21</xdr:row>
      <xdr:rowOff>66675</xdr:rowOff>
    </xdr:to>
    <xdr:cxnSp macro="">
      <xdr:nvCxnSpPr>
        <xdr:cNvPr id="26" name="Straight Arrow Connector 25"/>
        <xdr:cNvCxnSpPr/>
      </xdr:nvCxnSpPr>
      <xdr:spPr bwMode="auto">
        <a:xfrm>
          <a:off x="8848725" y="3533775"/>
          <a:ext cx="666750" cy="9525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11</xdr:row>
      <xdr:rowOff>152400</xdr:rowOff>
    </xdr:from>
    <xdr:to>
      <xdr:col>15</xdr:col>
      <xdr:colOff>276225</xdr:colOff>
      <xdr:row>11</xdr:row>
      <xdr:rowOff>152400</xdr:rowOff>
    </xdr:to>
    <xdr:cxnSp macro="">
      <xdr:nvCxnSpPr>
        <xdr:cNvPr id="28" name="Straight Arrow Connector 27"/>
        <xdr:cNvCxnSpPr/>
      </xdr:nvCxnSpPr>
      <xdr:spPr bwMode="auto">
        <a:xfrm>
          <a:off x="8839200" y="2009775"/>
          <a:ext cx="5810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</xdr:row>
      <xdr:rowOff>9525</xdr:rowOff>
    </xdr:from>
    <xdr:to>
      <xdr:col>15</xdr:col>
      <xdr:colOff>295275</xdr:colOff>
      <xdr:row>1</xdr:row>
      <xdr:rowOff>9525</xdr:rowOff>
    </xdr:to>
    <xdr:cxnSp macro="">
      <xdr:nvCxnSpPr>
        <xdr:cNvPr id="30" name="Straight Arrow Connector 29"/>
        <xdr:cNvCxnSpPr/>
      </xdr:nvCxnSpPr>
      <xdr:spPr bwMode="auto">
        <a:xfrm>
          <a:off x="8820150" y="247650"/>
          <a:ext cx="6191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0</xdr:row>
      <xdr:rowOff>180975</xdr:rowOff>
    </xdr:from>
    <xdr:to>
      <xdr:col>16</xdr:col>
      <xdr:colOff>704850</xdr:colOff>
      <xdr:row>2</xdr:row>
      <xdr:rowOff>142875</xdr:rowOff>
    </xdr:to>
    <xdr:sp macro="" textlink="">
      <xdr:nvSpPr>
        <xdr:cNvPr id="31" name="Rectangle 30"/>
        <xdr:cNvSpPr/>
      </xdr:nvSpPr>
      <xdr:spPr bwMode="auto">
        <a:xfrm>
          <a:off x="9429750" y="180975"/>
          <a:ext cx="1028700" cy="361950"/>
        </a:xfrm>
        <a:prstGeom prst="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Cost</a:t>
          </a:r>
          <a:r>
            <a:rPr lang="en-US" sz="1100" baseline="0"/>
            <a:t> $850,000</a:t>
          </a:r>
          <a:endParaRPr lang="en-US" sz="1100"/>
        </a:p>
      </xdr:txBody>
    </xdr:sp>
    <xdr:clientData/>
  </xdr:twoCellAnchor>
  <xdr:twoCellAnchor>
    <xdr:from>
      <xdr:col>15</xdr:col>
      <xdr:colOff>285750</xdr:colOff>
      <xdr:row>10</xdr:row>
      <xdr:rowOff>66676</xdr:rowOff>
    </xdr:from>
    <xdr:to>
      <xdr:col>17</xdr:col>
      <xdr:colOff>9525</xdr:colOff>
      <xdr:row>13</xdr:row>
      <xdr:rowOff>19051</xdr:rowOff>
    </xdr:to>
    <xdr:sp macro="" textlink="">
      <xdr:nvSpPr>
        <xdr:cNvPr id="32" name="Rounded Rectangle 31"/>
        <xdr:cNvSpPr/>
      </xdr:nvSpPr>
      <xdr:spPr bwMode="auto">
        <a:xfrm>
          <a:off x="9429750" y="1762126"/>
          <a:ext cx="1047750" cy="438150"/>
        </a:xfrm>
        <a:prstGeom prst="round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Add cost $2,000,000</a:t>
          </a:r>
        </a:p>
      </xdr:txBody>
    </xdr:sp>
    <xdr:clientData/>
  </xdr:twoCellAnchor>
  <xdr:twoCellAnchor>
    <xdr:from>
      <xdr:col>15</xdr:col>
      <xdr:colOff>371475</xdr:colOff>
      <xdr:row>20</xdr:row>
      <xdr:rowOff>104775</xdr:rowOff>
    </xdr:from>
    <xdr:to>
      <xdr:col>17</xdr:col>
      <xdr:colOff>9525</xdr:colOff>
      <xdr:row>23</xdr:row>
      <xdr:rowOff>28575</xdr:rowOff>
    </xdr:to>
    <xdr:sp macro="" textlink="">
      <xdr:nvSpPr>
        <xdr:cNvPr id="33" name="Rounded Rectangle 32"/>
        <xdr:cNvSpPr/>
      </xdr:nvSpPr>
      <xdr:spPr bwMode="auto">
        <a:xfrm>
          <a:off x="9515475" y="3419475"/>
          <a:ext cx="962025" cy="409575"/>
        </a:xfrm>
        <a:prstGeom prst="roundRect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Add cost $600,000</a:t>
          </a:r>
        </a:p>
      </xdr:txBody>
    </xdr:sp>
    <xdr:clientData/>
  </xdr:twoCellAnchor>
  <xdr:twoCellAnchor>
    <xdr:from>
      <xdr:col>16</xdr:col>
      <xdr:colOff>704850</xdr:colOff>
      <xdr:row>1</xdr:row>
      <xdr:rowOff>123825</xdr:rowOff>
    </xdr:from>
    <xdr:to>
      <xdr:col>17</xdr:col>
      <xdr:colOff>457200</xdr:colOff>
      <xdr:row>1</xdr:row>
      <xdr:rowOff>123825</xdr:rowOff>
    </xdr:to>
    <xdr:cxnSp macro="">
      <xdr:nvCxnSpPr>
        <xdr:cNvPr id="35" name="Straight Arrow Connector 34"/>
        <xdr:cNvCxnSpPr>
          <a:stCxn id="31" idx="3"/>
        </xdr:cNvCxnSpPr>
      </xdr:nvCxnSpPr>
      <xdr:spPr bwMode="auto">
        <a:xfrm>
          <a:off x="10458450" y="361950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447675</xdr:colOff>
      <xdr:row>1</xdr:row>
      <xdr:rowOff>0</xdr:rowOff>
    </xdr:from>
    <xdr:to>
      <xdr:col>17</xdr:col>
      <xdr:colOff>447675</xdr:colOff>
      <xdr:row>2</xdr:row>
      <xdr:rowOff>104775</xdr:rowOff>
    </xdr:to>
    <xdr:cxnSp macro="">
      <xdr:nvCxnSpPr>
        <xdr:cNvPr id="37" name="Straight Connector 36"/>
        <xdr:cNvCxnSpPr/>
      </xdr:nvCxnSpPr>
      <xdr:spPr bwMode="auto">
        <a:xfrm>
          <a:off x="10915650" y="238125"/>
          <a:ext cx="0" cy="266700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438150</xdr:colOff>
      <xdr:row>0</xdr:row>
      <xdr:rowOff>228600</xdr:rowOff>
    </xdr:from>
    <xdr:to>
      <xdr:col>18</xdr:col>
      <xdr:colOff>161925</xdr:colOff>
      <xdr:row>0</xdr:row>
      <xdr:rowOff>228600</xdr:rowOff>
    </xdr:to>
    <xdr:cxnSp macro="">
      <xdr:nvCxnSpPr>
        <xdr:cNvPr id="40" name="Straight Arrow Connector 39"/>
        <xdr:cNvCxnSpPr/>
      </xdr:nvCxnSpPr>
      <xdr:spPr bwMode="auto">
        <a:xfrm>
          <a:off x="10906125" y="228600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428625</xdr:colOff>
      <xdr:row>2</xdr:row>
      <xdr:rowOff>114300</xdr:rowOff>
    </xdr:from>
    <xdr:to>
      <xdr:col>18</xdr:col>
      <xdr:colOff>171450</xdr:colOff>
      <xdr:row>2</xdr:row>
      <xdr:rowOff>114300</xdr:rowOff>
    </xdr:to>
    <xdr:cxnSp macro="">
      <xdr:nvCxnSpPr>
        <xdr:cNvPr id="42" name="Straight Arrow Connector 41"/>
        <xdr:cNvCxnSpPr/>
      </xdr:nvCxnSpPr>
      <xdr:spPr bwMode="auto">
        <a:xfrm>
          <a:off x="10896600" y="514350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17</xdr:col>
      <xdr:colOff>9525</xdr:colOff>
      <xdr:row>11</xdr:row>
      <xdr:rowOff>114300</xdr:rowOff>
    </xdr:from>
    <xdr:to>
      <xdr:col>17</xdr:col>
      <xdr:colOff>476250</xdr:colOff>
      <xdr:row>11</xdr:row>
      <xdr:rowOff>114300</xdr:rowOff>
    </xdr:to>
    <xdr:cxnSp macro="">
      <xdr:nvCxnSpPr>
        <xdr:cNvPr id="44" name="Straight Arrow Connector 43"/>
        <xdr:cNvCxnSpPr/>
      </xdr:nvCxnSpPr>
      <xdr:spPr bwMode="auto">
        <a:xfrm>
          <a:off x="10477500" y="1971675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447675</xdr:colOff>
      <xdr:row>9</xdr:row>
      <xdr:rowOff>142875</xdr:rowOff>
    </xdr:from>
    <xdr:to>
      <xdr:col>17</xdr:col>
      <xdr:colOff>447675</xdr:colOff>
      <xdr:row>13</xdr:row>
      <xdr:rowOff>114300</xdr:rowOff>
    </xdr:to>
    <xdr:cxnSp macro="">
      <xdr:nvCxnSpPr>
        <xdr:cNvPr id="45" name="Straight Connector 44"/>
        <xdr:cNvCxnSpPr/>
      </xdr:nvCxnSpPr>
      <xdr:spPr bwMode="auto">
        <a:xfrm>
          <a:off x="10915650" y="1676400"/>
          <a:ext cx="0" cy="619125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438150</xdr:colOff>
      <xdr:row>10</xdr:row>
      <xdr:rowOff>0</xdr:rowOff>
    </xdr:from>
    <xdr:to>
      <xdr:col>18</xdr:col>
      <xdr:colOff>161925</xdr:colOff>
      <xdr:row>10</xdr:row>
      <xdr:rowOff>0</xdr:rowOff>
    </xdr:to>
    <xdr:cxnSp macro="">
      <xdr:nvCxnSpPr>
        <xdr:cNvPr id="46" name="Straight Arrow Connector 45"/>
        <xdr:cNvCxnSpPr/>
      </xdr:nvCxnSpPr>
      <xdr:spPr bwMode="auto">
        <a:xfrm>
          <a:off x="10906125" y="1695450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428625</xdr:colOff>
      <xdr:row>13</xdr:row>
      <xdr:rowOff>114300</xdr:rowOff>
    </xdr:from>
    <xdr:to>
      <xdr:col>18</xdr:col>
      <xdr:colOff>171450</xdr:colOff>
      <xdr:row>13</xdr:row>
      <xdr:rowOff>114300</xdr:rowOff>
    </xdr:to>
    <xdr:cxnSp macro="">
      <xdr:nvCxnSpPr>
        <xdr:cNvPr id="47" name="Straight Arrow Connector 46"/>
        <xdr:cNvCxnSpPr/>
      </xdr:nvCxnSpPr>
      <xdr:spPr bwMode="auto">
        <a:xfrm>
          <a:off x="10896600" y="514350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17</xdr:col>
      <xdr:colOff>28575</xdr:colOff>
      <xdr:row>21</xdr:row>
      <xdr:rowOff>152400</xdr:rowOff>
    </xdr:from>
    <xdr:to>
      <xdr:col>17</xdr:col>
      <xdr:colOff>495300</xdr:colOff>
      <xdr:row>21</xdr:row>
      <xdr:rowOff>152400</xdr:rowOff>
    </xdr:to>
    <xdr:cxnSp macro="">
      <xdr:nvCxnSpPr>
        <xdr:cNvPr id="49" name="Straight Arrow Connector 48"/>
        <xdr:cNvCxnSpPr/>
      </xdr:nvCxnSpPr>
      <xdr:spPr bwMode="auto">
        <a:xfrm>
          <a:off x="10496550" y="3629025"/>
          <a:ext cx="46672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495300</xdr:colOff>
      <xdr:row>19</xdr:row>
      <xdr:rowOff>152400</xdr:rowOff>
    </xdr:from>
    <xdr:to>
      <xdr:col>17</xdr:col>
      <xdr:colOff>495300</xdr:colOff>
      <xdr:row>24</xdr:row>
      <xdr:rowOff>85725</xdr:rowOff>
    </xdr:to>
    <xdr:cxnSp macro="">
      <xdr:nvCxnSpPr>
        <xdr:cNvPr id="50" name="Straight Connector 49"/>
        <xdr:cNvCxnSpPr/>
      </xdr:nvCxnSpPr>
      <xdr:spPr bwMode="auto">
        <a:xfrm>
          <a:off x="10963275" y="3305175"/>
          <a:ext cx="0" cy="742950"/>
        </a:xfrm>
        <a:prstGeom prst="line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495300</xdr:colOff>
      <xdr:row>24</xdr:row>
      <xdr:rowOff>95250</xdr:rowOff>
    </xdr:from>
    <xdr:to>
      <xdr:col>18</xdr:col>
      <xdr:colOff>238125</xdr:colOff>
      <xdr:row>24</xdr:row>
      <xdr:rowOff>95250</xdr:rowOff>
    </xdr:to>
    <xdr:cxnSp macro="">
      <xdr:nvCxnSpPr>
        <xdr:cNvPr id="51" name="Straight Arrow Connector 50"/>
        <xdr:cNvCxnSpPr/>
      </xdr:nvCxnSpPr>
      <xdr:spPr bwMode="auto">
        <a:xfrm>
          <a:off x="10963275" y="4057650"/>
          <a:ext cx="3524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</xdr:cxnSp>
    <xdr:clientData/>
  </xdr:twoCellAnchor>
  <xdr:twoCellAnchor>
    <xdr:from>
      <xdr:col>17</xdr:col>
      <xdr:colOff>495300</xdr:colOff>
      <xdr:row>19</xdr:row>
      <xdr:rowOff>152400</xdr:rowOff>
    </xdr:from>
    <xdr:to>
      <xdr:col>18</xdr:col>
      <xdr:colOff>219075</xdr:colOff>
      <xdr:row>19</xdr:row>
      <xdr:rowOff>152400</xdr:rowOff>
    </xdr:to>
    <xdr:cxnSp macro="">
      <xdr:nvCxnSpPr>
        <xdr:cNvPr id="53" name="Straight Arrow Connector 52"/>
        <xdr:cNvCxnSpPr/>
      </xdr:nvCxnSpPr>
      <xdr:spPr bwMode="auto">
        <a:xfrm>
          <a:off x="10963275" y="3305175"/>
          <a:ext cx="333375" cy="0"/>
        </a:xfrm>
        <a:prstGeom prst="straightConnector1">
          <a:avLst/>
        </a:prstGeom>
        <a:ln>
          <a:headEnd type="none" w="med" len="med"/>
          <a:tailEnd type="triangle"/>
        </a:ln>
        <a:extLst>
          <a:ext uri="{53640926-AAD7-44d8-BBD7-CCE9431645EC}">
            <a14:shadowObscured xmlns=""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Work\Workinggg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27.334040972222" createdVersion="5" refreshedVersion="5" minRefreshableVersion="3" recordCount="200">
  <cacheSource type="worksheet">
    <worksheetSource ref="A3:E203" sheet="Customer Survey"/>
  </cacheSource>
  <cacheFields count="5">
    <cacheField name="Region" numFmtId="0">
      <sharedItems count="5">
        <s v="NA"/>
        <s v="SA"/>
        <s v="Eur"/>
        <s v="Pac"/>
        <s v="China"/>
      </sharedItems>
    </cacheField>
    <cacheField name="Quality" numFmtId="0">
      <sharedItems containsSemiMixedTypes="0" containsString="0" containsNumber="1" containsInteger="1" minValue="1" maxValue="5" count="5">
        <n v="4"/>
        <n v="5"/>
        <n v="3"/>
        <n v="1"/>
        <n v="2"/>
      </sharedItems>
    </cacheField>
    <cacheField name="Ease of Use" numFmtId="0">
      <sharedItems containsSemiMixedTypes="0" containsString="0" containsNumber="1" containsInteger="1" minValue="1" maxValue="5" count="5">
        <n v="1"/>
        <n v="4"/>
        <n v="5"/>
        <n v="3"/>
        <n v="2"/>
      </sharedItems>
    </cacheField>
    <cacheField name="Price" numFmtId="0">
      <sharedItems containsSemiMixedTypes="0" containsString="0" containsNumber="1" containsInteger="1" minValue="1" maxValue="5"/>
    </cacheField>
    <cacheField name="Service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27.645840625002" createdVersion="5" refreshedVersion="5" minRefreshableVersion="3" recordCount="60">
  <cacheSource type="worksheet">
    <worksheetSource ref="A3:H63" sheet="Sheet1" r:id="rId2"/>
  </cacheSource>
  <cacheFields count="8">
    <cacheField name="Month" numFmtId="17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NA" numFmtId="0">
      <sharedItems containsSemiMixedTypes="0" containsString="0" containsNumber="1" containsInteger="1" minValue="4350" maxValue="10370" count="56">
        <n v="6000"/>
        <n v="7950"/>
        <n v="8100"/>
        <n v="9050"/>
        <n v="9900"/>
        <n v="10200"/>
        <n v="8730"/>
        <n v="8140"/>
        <n v="6480"/>
        <n v="5990"/>
        <n v="5320"/>
        <n v="4640"/>
        <n v="5980"/>
        <n v="7620"/>
        <n v="8370"/>
        <n v="8830"/>
        <n v="9310"/>
        <n v="10230"/>
        <n v="8720"/>
        <n v="7710"/>
        <n v="6320"/>
        <n v="5840"/>
        <n v="4960"/>
        <n v="4350"/>
        <n v="6020"/>
        <n v="7920"/>
        <n v="8430"/>
        <n v="9040"/>
        <n v="9820"/>
        <n v="10370"/>
        <n v="6420"/>
        <n v="5890"/>
        <n v="5340"/>
        <n v="4430"/>
        <n v="6100"/>
        <n v="8010"/>
        <n v="9110"/>
        <n v="9730"/>
        <n v="10120"/>
        <n v="9080"/>
        <n v="7820"/>
        <n v="6540"/>
        <n v="6010"/>
        <n v="5270"/>
        <n v="5380"/>
        <n v="6210"/>
        <n v="8030"/>
        <n v="8540"/>
        <n v="9120"/>
        <n v="9570"/>
        <n v="9580"/>
        <n v="7680"/>
        <n v="6870"/>
        <n v="5930"/>
        <n v="5260"/>
        <n v="4830"/>
      </sharedItems>
    </cacheField>
    <cacheField name="SA" numFmtId="0">
      <sharedItems containsSemiMixedTypes="0" containsString="0" containsNumber="1" containsInteger="1" minValue="180" maxValue="390" count="20">
        <n v="200"/>
        <n v="220"/>
        <n v="250"/>
        <n v="280"/>
        <n v="310"/>
        <n v="300"/>
        <n v="230"/>
        <n v="210"/>
        <n v="180"/>
        <n v="240"/>
        <n v="290"/>
        <n v="330"/>
        <n v="270"/>
        <n v="360"/>
        <n v="260"/>
        <n v="320"/>
        <n v="380"/>
        <n v="340"/>
        <n v="390"/>
        <n v="350"/>
      </sharedItems>
    </cacheField>
    <cacheField name="Europe" numFmtId="0">
      <sharedItems containsSemiMixedTypes="0" containsString="0" containsNumber="1" containsInteger="1" minValue="300" maxValue="1650" count="41">
        <n v="720"/>
        <n v="990"/>
        <n v="1320"/>
        <n v="1650"/>
        <n v="1590"/>
        <n v="1620"/>
        <n v="1560"/>
        <n v="660"/>
        <n v="690"/>
        <n v="1020"/>
        <n v="1290"/>
        <n v="1530"/>
        <n v="1260"/>
        <n v="900"/>
        <n v="570"/>
        <n v="840"/>
        <n v="1110"/>
        <n v="1500"/>
        <n v="1440"/>
        <n v="1410"/>
        <n v="1350"/>
        <n v="1080"/>
        <n v="510"/>
        <n v="480"/>
        <n v="750"/>
        <n v="1140"/>
        <n v="1340"/>
        <n v="1360"/>
        <n v="1490"/>
        <n v="1310"/>
        <n v="980"/>
        <n v="770"/>
        <n v="430"/>
        <n v="400"/>
        <n v="970"/>
        <n v="1240"/>
        <n v="1300"/>
        <n v="1250"/>
        <n v="1210"/>
        <n v="650"/>
        <n v="300"/>
      </sharedItems>
    </cacheField>
    <cacheField name="Pacific" numFmtId="0">
      <sharedItems containsSemiMixedTypes="0" containsString="0" containsNumber="1" containsInteger="1" minValue="100" maxValue="240" count="15">
        <n v="100"/>
        <n v="120"/>
        <n v="110"/>
        <n v="130"/>
        <n v="140"/>
        <n v="150"/>
        <n v="160"/>
        <n v="170"/>
        <n v="180"/>
        <n v="190"/>
        <n v="200"/>
        <n v="210"/>
        <n v="220"/>
        <n v="230"/>
        <n v="240"/>
      </sharedItems>
    </cacheField>
    <cacheField name="China" numFmtId="0">
      <sharedItems containsSemiMixedTypes="0" containsString="0" containsNumber="1" containsInteger="1" minValue="0" maxValue="26" count="10">
        <n v="0"/>
        <n v="5"/>
        <n v="16"/>
        <n v="22"/>
        <n v="26"/>
        <n v="14"/>
        <n v="15"/>
        <n v="11"/>
        <n v="3"/>
        <n v="1"/>
      </sharedItems>
    </cacheField>
    <cacheField name="World" numFmtId="0">
      <sharedItems containsSemiMixedTypes="0" containsString="0" containsNumber="1" containsInteger="1" minValue="5350" maxValue="12280"/>
    </cacheField>
    <cacheField name="Year " numFmtId="0">
      <sharedItems containsSemiMixedTypes="0" containsString="0" containsNumber="1" containsInteger="1" minValue="2014" maxValue="2018" count="5">
        <n v="2014"/>
        <n v="2015"/>
        <n v="2016"/>
        <n v="2017"/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x v="0"/>
    <x v="0"/>
    <x v="0"/>
    <n v="3"/>
    <n v="4"/>
  </r>
  <r>
    <x v="0"/>
    <x v="0"/>
    <x v="1"/>
    <n v="4"/>
    <n v="5"/>
  </r>
  <r>
    <x v="0"/>
    <x v="0"/>
    <x v="2"/>
    <n v="4"/>
    <n v="3"/>
  </r>
  <r>
    <x v="0"/>
    <x v="1"/>
    <x v="1"/>
    <n v="4"/>
    <n v="4"/>
  </r>
  <r>
    <x v="0"/>
    <x v="1"/>
    <x v="1"/>
    <n v="5"/>
    <n v="4"/>
  </r>
  <r>
    <x v="0"/>
    <x v="1"/>
    <x v="2"/>
    <n v="3"/>
    <n v="5"/>
  </r>
  <r>
    <x v="0"/>
    <x v="1"/>
    <x v="1"/>
    <n v="4"/>
    <n v="2"/>
  </r>
  <r>
    <x v="0"/>
    <x v="1"/>
    <x v="2"/>
    <n v="4"/>
    <n v="5"/>
  </r>
  <r>
    <x v="0"/>
    <x v="0"/>
    <x v="1"/>
    <n v="4"/>
    <n v="5"/>
  </r>
  <r>
    <x v="0"/>
    <x v="0"/>
    <x v="2"/>
    <n v="4"/>
    <n v="5"/>
  </r>
  <r>
    <x v="0"/>
    <x v="0"/>
    <x v="2"/>
    <n v="1"/>
    <n v="4"/>
  </r>
  <r>
    <x v="0"/>
    <x v="1"/>
    <x v="2"/>
    <n v="4"/>
    <n v="4"/>
  </r>
  <r>
    <x v="0"/>
    <x v="1"/>
    <x v="1"/>
    <n v="3"/>
    <n v="3"/>
  </r>
  <r>
    <x v="0"/>
    <x v="0"/>
    <x v="2"/>
    <n v="4"/>
    <n v="4"/>
  </r>
  <r>
    <x v="0"/>
    <x v="1"/>
    <x v="1"/>
    <n v="3"/>
    <n v="5"/>
  </r>
  <r>
    <x v="0"/>
    <x v="1"/>
    <x v="2"/>
    <n v="2"/>
    <n v="5"/>
  </r>
  <r>
    <x v="0"/>
    <x v="1"/>
    <x v="1"/>
    <n v="2"/>
    <n v="5"/>
  </r>
  <r>
    <x v="0"/>
    <x v="1"/>
    <x v="1"/>
    <n v="2"/>
    <n v="5"/>
  </r>
  <r>
    <x v="0"/>
    <x v="0"/>
    <x v="2"/>
    <n v="4"/>
    <n v="4"/>
  </r>
  <r>
    <x v="0"/>
    <x v="0"/>
    <x v="1"/>
    <n v="5"/>
    <n v="4"/>
  </r>
  <r>
    <x v="0"/>
    <x v="0"/>
    <x v="1"/>
    <n v="2"/>
    <n v="4"/>
  </r>
  <r>
    <x v="0"/>
    <x v="0"/>
    <x v="3"/>
    <n v="3"/>
    <n v="4"/>
  </r>
  <r>
    <x v="0"/>
    <x v="1"/>
    <x v="2"/>
    <n v="2"/>
    <n v="5"/>
  </r>
  <r>
    <x v="0"/>
    <x v="1"/>
    <x v="3"/>
    <n v="4"/>
    <n v="3"/>
  </r>
  <r>
    <x v="0"/>
    <x v="1"/>
    <x v="1"/>
    <n v="4"/>
    <n v="5"/>
  </r>
  <r>
    <x v="0"/>
    <x v="1"/>
    <x v="2"/>
    <n v="2"/>
    <n v="5"/>
  </r>
  <r>
    <x v="0"/>
    <x v="1"/>
    <x v="2"/>
    <n v="5"/>
    <n v="3"/>
  </r>
  <r>
    <x v="0"/>
    <x v="0"/>
    <x v="1"/>
    <n v="5"/>
    <n v="4"/>
  </r>
  <r>
    <x v="0"/>
    <x v="1"/>
    <x v="1"/>
    <n v="4"/>
    <n v="4"/>
  </r>
  <r>
    <x v="0"/>
    <x v="1"/>
    <x v="0"/>
    <n v="5"/>
    <n v="5"/>
  </r>
  <r>
    <x v="0"/>
    <x v="1"/>
    <x v="1"/>
    <n v="3"/>
    <n v="5"/>
  </r>
  <r>
    <x v="0"/>
    <x v="0"/>
    <x v="2"/>
    <n v="1"/>
    <n v="4"/>
  </r>
  <r>
    <x v="0"/>
    <x v="0"/>
    <x v="1"/>
    <n v="3"/>
    <n v="5"/>
  </r>
  <r>
    <x v="0"/>
    <x v="1"/>
    <x v="3"/>
    <n v="4"/>
    <n v="4"/>
  </r>
  <r>
    <x v="0"/>
    <x v="1"/>
    <x v="2"/>
    <n v="2"/>
    <n v="4"/>
  </r>
  <r>
    <x v="0"/>
    <x v="1"/>
    <x v="1"/>
    <n v="4"/>
    <n v="4"/>
  </r>
  <r>
    <x v="0"/>
    <x v="1"/>
    <x v="2"/>
    <n v="4"/>
    <n v="4"/>
  </r>
  <r>
    <x v="0"/>
    <x v="1"/>
    <x v="2"/>
    <n v="4"/>
    <n v="5"/>
  </r>
  <r>
    <x v="0"/>
    <x v="0"/>
    <x v="3"/>
    <n v="3"/>
    <n v="5"/>
  </r>
  <r>
    <x v="0"/>
    <x v="1"/>
    <x v="1"/>
    <n v="4"/>
    <n v="3"/>
  </r>
  <r>
    <x v="0"/>
    <x v="1"/>
    <x v="1"/>
    <n v="3"/>
    <n v="4"/>
  </r>
  <r>
    <x v="0"/>
    <x v="1"/>
    <x v="2"/>
    <n v="1"/>
    <n v="5"/>
  </r>
  <r>
    <x v="0"/>
    <x v="1"/>
    <x v="1"/>
    <n v="5"/>
    <n v="4"/>
  </r>
  <r>
    <x v="0"/>
    <x v="2"/>
    <x v="1"/>
    <n v="3"/>
    <n v="4"/>
  </r>
  <r>
    <x v="0"/>
    <x v="1"/>
    <x v="1"/>
    <n v="2"/>
    <n v="4"/>
  </r>
  <r>
    <x v="0"/>
    <x v="1"/>
    <x v="2"/>
    <n v="4"/>
    <n v="5"/>
  </r>
  <r>
    <x v="0"/>
    <x v="1"/>
    <x v="2"/>
    <n v="3"/>
    <n v="4"/>
  </r>
  <r>
    <x v="0"/>
    <x v="1"/>
    <x v="1"/>
    <n v="4"/>
    <n v="4"/>
  </r>
  <r>
    <x v="0"/>
    <x v="1"/>
    <x v="1"/>
    <n v="4"/>
    <n v="4"/>
  </r>
  <r>
    <x v="0"/>
    <x v="1"/>
    <x v="1"/>
    <n v="4"/>
    <n v="5"/>
  </r>
  <r>
    <x v="0"/>
    <x v="1"/>
    <x v="1"/>
    <n v="1"/>
    <n v="4"/>
  </r>
  <r>
    <x v="0"/>
    <x v="1"/>
    <x v="1"/>
    <n v="5"/>
    <n v="5"/>
  </r>
  <r>
    <x v="0"/>
    <x v="1"/>
    <x v="2"/>
    <n v="3"/>
    <n v="4"/>
  </r>
  <r>
    <x v="0"/>
    <x v="1"/>
    <x v="1"/>
    <n v="4"/>
    <n v="5"/>
  </r>
  <r>
    <x v="0"/>
    <x v="0"/>
    <x v="3"/>
    <n v="5"/>
    <n v="5"/>
  </r>
  <r>
    <x v="0"/>
    <x v="1"/>
    <x v="1"/>
    <n v="4"/>
    <n v="4"/>
  </r>
  <r>
    <x v="0"/>
    <x v="1"/>
    <x v="2"/>
    <n v="5"/>
    <n v="5"/>
  </r>
  <r>
    <x v="0"/>
    <x v="1"/>
    <x v="2"/>
    <n v="4"/>
    <n v="5"/>
  </r>
  <r>
    <x v="0"/>
    <x v="0"/>
    <x v="1"/>
    <n v="4"/>
    <n v="4"/>
  </r>
  <r>
    <x v="0"/>
    <x v="1"/>
    <x v="1"/>
    <n v="5"/>
    <n v="5"/>
  </r>
  <r>
    <x v="0"/>
    <x v="0"/>
    <x v="2"/>
    <n v="5"/>
    <n v="4"/>
  </r>
  <r>
    <x v="0"/>
    <x v="1"/>
    <x v="2"/>
    <n v="5"/>
    <n v="4"/>
  </r>
  <r>
    <x v="0"/>
    <x v="1"/>
    <x v="2"/>
    <n v="3"/>
    <n v="5"/>
  </r>
  <r>
    <x v="0"/>
    <x v="1"/>
    <x v="1"/>
    <n v="4"/>
    <n v="4"/>
  </r>
  <r>
    <x v="0"/>
    <x v="1"/>
    <x v="1"/>
    <n v="5"/>
    <n v="2"/>
  </r>
  <r>
    <x v="0"/>
    <x v="0"/>
    <x v="1"/>
    <n v="5"/>
    <n v="5"/>
  </r>
  <r>
    <x v="0"/>
    <x v="0"/>
    <x v="1"/>
    <n v="4"/>
    <n v="5"/>
  </r>
  <r>
    <x v="0"/>
    <x v="1"/>
    <x v="1"/>
    <n v="4"/>
    <n v="4"/>
  </r>
  <r>
    <x v="0"/>
    <x v="1"/>
    <x v="1"/>
    <n v="3"/>
    <n v="5"/>
  </r>
  <r>
    <x v="0"/>
    <x v="1"/>
    <x v="1"/>
    <n v="5"/>
    <n v="4"/>
  </r>
  <r>
    <x v="0"/>
    <x v="1"/>
    <x v="2"/>
    <n v="4"/>
    <n v="5"/>
  </r>
  <r>
    <x v="0"/>
    <x v="1"/>
    <x v="1"/>
    <n v="4"/>
    <n v="4"/>
  </r>
  <r>
    <x v="0"/>
    <x v="1"/>
    <x v="1"/>
    <n v="5"/>
    <n v="2"/>
  </r>
  <r>
    <x v="0"/>
    <x v="1"/>
    <x v="3"/>
    <n v="4"/>
    <n v="5"/>
  </r>
  <r>
    <x v="0"/>
    <x v="1"/>
    <x v="1"/>
    <n v="5"/>
    <n v="5"/>
  </r>
  <r>
    <x v="0"/>
    <x v="1"/>
    <x v="1"/>
    <n v="1"/>
    <n v="5"/>
  </r>
  <r>
    <x v="0"/>
    <x v="0"/>
    <x v="2"/>
    <n v="3"/>
    <n v="5"/>
  </r>
  <r>
    <x v="0"/>
    <x v="2"/>
    <x v="2"/>
    <n v="2"/>
    <n v="5"/>
  </r>
  <r>
    <x v="0"/>
    <x v="1"/>
    <x v="2"/>
    <n v="4"/>
    <n v="4"/>
  </r>
  <r>
    <x v="0"/>
    <x v="0"/>
    <x v="1"/>
    <n v="3"/>
    <n v="5"/>
  </r>
  <r>
    <x v="0"/>
    <x v="2"/>
    <x v="4"/>
    <n v="4"/>
    <n v="5"/>
  </r>
  <r>
    <x v="0"/>
    <x v="3"/>
    <x v="1"/>
    <n v="3"/>
    <n v="4"/>
  </r>
  <r>
    <x v="0"/>
    <x v="0"/>
    <x v="2"/>
    <n v="3"/>
    <n v="5"/>
  </r>
  <r>
    <x v="0"/>
    <x v="1"/>
    <x v="2"/>
    <n v="4"/>
    <n v="4"/>
  </r>
  <r>
    <x v="0"/>
    <x v="0"/>
    <x v="2"/>
    <n v="5"/>
    <n v="5"/>
  </r>
  <r>
    <x v="0"/>
    <x v="1"/>
    <x v="2"/>
    <n v="4"/>
    <n v="5"/>
  </r>
  <r>
    <x v="0"/>
    <x v="1"/>
    <x v="2"/>
    <n v="4"/>
    <n v="4"/>
  </r>
  <r>
    <x v="0"/>
    <x v="0"/>
    <x v="4"/>
    <n v="4"/>
    <n v="5"/>
  </r>
  <r>
    <x v="0"/>
    <x v="1"/>
    <x v="1"/>
    <n v="5"/>
    <n v="4"/>
  </r>
  <r>
    <x v="0"/>
    <x v="1"/>
    <x v="1"/>
    <n v="5"/>
    <n v="4"/>
  </r>
  <r>
    <x v="0"/>
    <x v="1"/>
    <x v="2"/>
    <n v="4"/>
    <n v="3"/>
  </r>
  <r>
    <x v="0"/>
    <x v="1"/>
    <x v="2"/>
    <n v="5"/>
    <n v="5"/>
  </r>
  <r>
    <x v="0"/>
    <x v="0"/>
    <x v="2"/>
    <n v="5"/>
    <n v="3"/>
  </r>
  <r>
    <x v="0"/>
    <x v="1"/>
    <x v="2"/>
    <n v="4"/>
    <n v="5"/>
  </r>
  <r>
    <x v="0"/>
    <x v="0"/>
    <x v="1"/>
    <n v="5"/>
    <n v="5"/>
  </r>
  <r>
    <x v="0"/>
    <x v="1"/>
    <x v="2"/>
    <n v="3"/>
    <n v="4"/>
  </r>
  <r>
    <x v="0"/>
    <x v="0"/>
    <x v="2"/>
    <n v="2"/>
    <n v="4"/>
  </r>
  <r>
    <x v="0"/>
    <x v="1"/>
    <x v="2"/>
    <n v="5"/>
    <n v="4"/>
  </r>
  <r>
    <x v="0"/>
    <x v="0"/>
    <x v="2"/>
    <n v="4"/>
    <n v="3"/>
  </r>
  <r>
    <x v="0"/>
    <x v="0"/>
    <x v="2"/>
    <n v="5"/>
    <n v="4"/>
  </r>
  <r>
    <x v="1"/>
    <x v="1"/>
    <x v="1"/>
    <n v="3"/>
    <n v="5"/>
  </r>
  <r>
    <x v="1"/>
    <x v="1"/>
    <x v="1"/>
    <n v="2"/>
    <n v="4"/>
  </r>
  <r>
    <x v="1"/>
    <x v="1"/>
    <x v="1"/>
    <n v="5"/>
    <n v="5"/>
  </r>
  <r>
    <x v="1"/>
    <x v="0"/>
    <x v="4"/>
    <n v="4"/>
    <n v="5"/>
  </r>
  <r>
    <x v="1"/>
    <x v="1"/>
    <x v="1"/>
    <n v="4"/>
    <n v="5"/>
  </r>
  <r>
    <x v="1"/>
    <x v="0"/>
    <x v="2"/>
    <n v="2"/>
    <n v="5"/>
  </r>
  <r>
    <x v="1"/>
    <x v="1"/>
    <x v="1"/>
    <n v="4"/>
    <n v="4"/>
  </r>
  <r>
    <x v="1"/>
    <x v="0"/>
    <x v="2"/>
    <n v="3"/>
    <n v="5"/>
  </r>
  <r>
    <x v="1"/>
    <x v="0"/>
    <x v="1"/>
    <n v="4"/>
    <n v="3"/>
  </r>
  <r>
    <x v="1"/>
    <x v="0"/>
    <x v="1"/>
    <n v="2"/>
    <n v="4"/>
  </r>
  <r>
    <x v="1"/>
    <x v="1"/>
    <x v="1"/>
    <n v="3"/>
    <n v="4"/>
  </r>
  <r>
    <x v="1"/>
    <x v="2"/>
    <x v="3"/>
    <n v="5"/>
    <n v="5"/>
  </r>
  <r>
    <x v="1"/>
    <x v="1"/>
    <x v="1"/>
    <n v="3"/>
    <n v="4"/>
  </r>
  <r>
    <x v="1"/>
    <x v="1"/>
    <x v="1"/>
    <n v="2"/>
    <n v="5"/>
  </r>
  <r>
    <x v="1"/>
    <x v="0"/>
    <x v="1"/>
    <n v="3"/>
    <n v="4"/>
  </r>
  <r>
    <x v="1"/>
    <x v="0"/>
    <x v="1"/>
    <n v="3"/>
    <n v="5"/>
  </r>
  <r>
    <x v="1"/>
    <x v="3"/>
    <x v="2"/>
    <n v="3"/>
    <n v="4"/>
  </r>
  <r>
    <x v="1"/>
    <x v="1"/>
    <x v="1"/>
    <n v="2"/>
    <n v="4"/>
  </r>
  <r>
    <x v="1"/>
    <x v="0"/>
    <x v="1"/>
    <n v="4"/>
    <n v="4"/>
  </r>
  <r>
    <x v="1"/>
    <x v="0"/>
    <x v="1"/>
    <n v="5"/>
    <n v="5"/>
  </r>
  <r>
    <x v="1"/>
    <x v="1"/>
    <x v="1"/>
    <n v="2"/>
    <n v="4"/>
  </r>
  <r>
    <x v="1"/>
    <x v="0"/>
    <x v="1"/>
    <n v="5"/>
    <n v="5"/>
  </r>
  <r>
    <x v="1"/>
    <x v="0"/>
    <x v="1"/>
    <n v="4"/>
    <n v="3"/>
  </r>
  <r>
    <x v="1"/>
    <x v="2"/>
    <x v="3"/>
    <n v="4"/>
    <n v="5"/>
  </r>
  <r>
    <x v="1"/>
    <x v="1"/>
    <x v="1"/>
    <n v="4"/>
    <n v="4"/>
  </r>
  <r>
    <x v="1"/>
    <x v="0"/>
    <x v="1"/>
    <n v="4"/>
    <n v="1"/>
  </r>
  <r>
    <x v="1"/>
    <x v="0"/>
    <x v="2"/>
    <n v="5"/>
    <n v="5"/>
  </r>
  <r>
    <x v="1"/>
    <x v="0"/>
    <x v="0"/>
    <n v="4"/>
    <n v="5"/>
  </r>
  <r>
    <x v="1"/>
    <x v="0"/>
    <x v="2"/>
    <n v="4"/>
    <n v="4"/>
  </r>
  <r>
    <x v="1"/>
    <x v="0"/>
    <x v="1"/>
    <n v="4"/>
    <n v="5"/>
  </r>
  <r>
    <x v="1"/>
    <x v="1"/>
    <x v="1"/>
    <n v="3"/>
    <n v="4"/>
  </r>
  <r>
    <x v="1"/>
    <x v="0"/>
    <x v="1"/>
    <n v="4"/>
    <n v="5"/>
  </r>
  <r>
    <x v="1"/>
    <x v="1"/>
    <x v="2"/>
    <n v="4"/>
    <n v="3"/>
  </r>
  <r>
    <x v="1"/>
    <x v="1"/>
    <x v="2"/>
    <n v="4"/>
    <n v="4"/>
  </r>
  <r>
    <x v="1"/>
    <x v="0"/>
    <x v="1"/>
    <n v="2"/>
    <n v="4"/>
  </r>
  <r>
    <x v="1"/>
    <x v="0"/>
    <x v="1"/>
    <n v="4"/>
    <n v="5"/>
  </r>
  <r>
    <x v="1"/>
    <x v="1"/>
    <x v="1"/>
    <n v="4"/>
    <n v="5"/>
  </r>
  <r>
    <x v="1"/>
    <x v="1"/>
    <x v="1"/>
    <n v="4"/>
    <n v="4"/>
  </r>
  <r>
    <x v="1"/>
    <x v="1"/>
    <x v="1"/>
    <n v="1"/>
    <n v="4"/>
  </r>
  <r>
    <x v="1"/>
    <x v="2"/>
    <x v="1"/>
    <n v="4"/>
    <n v="5"/>
  </r>
  <r>
    <x v="1"/>
    <x v="0"/>
    <x v="3"/>
    <n v="5"/>
    <n v="4"/>
  </r>
  <r>
    <x v="1"/>
    <x v="0"/>
    <x v="1"/>
    <n v="2"/>
    <n v="3"/>
  </r>
  <r>
    <x v="1"/>
    <x v="1"/>
    <x v="1"/>
    <n v="3"/>
    <n v="3"/>
  </r>
  <r>
    <x v="1"/>
    <x v="0"/>
    <x v="3"/>
    <n v="4"/>
    <n v="5"/>
  </r>
  <r>
    <x v="1"/>
    <x v="1"/>
    <x v="3"/>
    <n v="5"/>
    <n v="5"/>
  </r>
  <r>
    <x v="1"/>
    <x v="1"/>
    <x v="1"/>
    <n v="4"/>
    <n v="4"/>
  </r>
  <r>
    <x v="1"/>
    <x v="1"/>
    <x v="1"/>
    <n v="4"/>
    <n v="4"/>
  </r>
  <r>
    <x v="1"/>
    <x v="2"/>
    <x v="1"/>
    <n v="3"/>
    <n v="4"/>
  </r>
  <r>
    <x v="1"/>
    <x v="0"/>
    <x v="1"/>
    <n v="1"/>
    <n v="4"/>
  </r>
  <r>
    <x v="1"/>
    <x v="0"/>
    <x v="3"/>
    <n v="4"/>
    <n v="3"/>
  </r>
  <r>
    <x v="2"/>
    <x v="0"/>
    <x v="2"/>
    <n v="5"/>
    <n v="3"/>
  </r>
  <r>
    <x v="2"/>
    <x v="0"/>
    <x v="1"/>
    <n v="4"/>
    <n v="2"/>
  </r>
  <r>
    <x v="2"/>
    <x v="2"/>
    <x v="1"/>
    <n v="5"/>
    <n v="4"/>
  </r>
  <r>
    <x v="2"/>
    <x v="2"/>
    <x v="1"/>
    <n v="1"/>
    <n v="3"/>
  </r>
  <r>
    <x v="2"/>
    <x v="0"/>
    <x v="1"/>
    <n v="5"/>
    <n v="5"/>
  </r>
  <r>
    <x v="2"/>
    <x v="1"/>
    <x v="2"/>
    <n v="5"/>
    <n v="5"/>
  </r>
  <r>
    <x v="2"/>
    <x v="1"/>
    <x v="2"/>
    <n v="5"/>
    <n v="1"/>
  </r>
  <r>
    <x v="2"/>
    <x v="0"/>
    <x v="2"/>
    <n v="5"/>
    <n v="4"/>
  </r>
  <r>
    <x v="2"/>
    <x v="2"/>
    <x v="1"/>
    <n v="4"/>
    <n v="4"/>
  </r>
  <r>
    <x v="2"/>
    <x v="2"/>
    <x v="2"/>
    <n v="3"/>
    <n v="3"/>
  </r>
  <r>
    <x v="2"/>
    <x v="0"/>
    <x v="1"/>
    <n v="5"/>
    <n v="4"/>
  </r>
  <r>
    <x v="2"/>
    <x v="1"/>
    <x v="1"/>
    <n v="5"/>
    <n v="5"/>
  </r>
  <r>
    <x v="2"/>
    <x v="1"/>
    <x v="3"/>
    <n v="4"/>
    <n v="4"/>
  </r>
  <r>
    <x v="2"/>
    <x v="1"/>
    <x v="2"/>
    <n v="4"/>
    <n v="5"/>
  </r>
  <r>
    <x v="2"/>
    <x v="2"/>
    <x v="1"/>
    <n v="4"/>
    <n v="4"/>
  </r>
  <r>
    <x v="2"/>
    <x v="0"/>
    <x v="2"/>
    <n v="4"/>
    <n v="5"/>
  </r>
  <r>
    <x v="2"/>
    <x v="0"/>
    <x v="2"/>
    <n v="4"/>
    <n v="4"/>
  </r>
  <r>
    <x v="2"/>
    <x v="1"/>
    <x v="1"/>
    <n v="4"/>
    <n v="5"/>
  </r>
  <r>
    <x v="2"/>
    <x v="0"/>
    <x v="2"/>
    <n v="4"/>
    <n v="4"/>
  </r>
  <r>
    <x v="2"/>
    <x v="2"/>
    <x v="2"/>
    <n v="3"/>
    <n v="4"/>
  </r>
  <r>
    <x v="2"/>
    <x v="0"/>
    <x v="1"/>
    <n v="4"/>
    <n v="2"/>
  </r>
  <r>
    <x v="2"/>
    <x v="1"/>
    <x v="2"/>
    <n v="3"/>
    <n v="4"/>
  </r>
  <r>
    <x v="2"/>
    <x v="1"/>
    <x v="3"/>
    <n v="4"/>
    <n v="5"/>
  </r>
  <r>
    <x v="2"/>
    <x v="0"/>
    <x v="2"/>
    <n v="2"/>
    <n v="4"/>
  </r>
  <r>
    <x v="2"/>
    <x v="0"/>
    <x v="3"/>
    <n v="4"/>
    <n v="4"/>
  </r>
  <r>
    <x v="2"/>
    <x v="1"/>
    <x v="1"/>
    <n v="3"/>
    <n v="3"/>
  </r>
  <r>
    <x v="2"/>
    <x v="4"/>
    <x v="1"/>
    <n v="4"/>
    <n v="4"/>
  </r>
  <r>
    <x v="2"/>
    <x v="1"/>
    <x v="1"/>
    <n v="5"/>
    <n v="4"/>
  </r>
  <r>
    <x v="2"/>
    <x v="0"/>
    <x v="2"/>
    <n v="4"/>
    <n v="3"/>
  </r>
  <r>
    <x v="2"/>
    <x v="1"/>
    <x v="1"/>
    <n v="1"/>
    <n v="5"/>
  </r>
  <r>
    <x v="3"/>
    <x v="1"/>
    <x v="1"/>
    <n v="4"/>
    <n v="5"/>
  </r>
  <r>
    <x v="3"/>
    <x v="1"/>
    <x v="2"/>
    <n v="5"/>
    <n v="5"/>
  </r>
  <r>
    <x v="3"/>
    <x v="0"/>
    <x v="1"/>
    <n v="4"/>
    <n v="4"/>
  </r>
  <r>
    <x v="3"/>
    <x v="0"/>
    <x v="3"/>
    <n v="4"/>
    <n v="4"/>
  </r>
  <r>
    <x v="3"/>
    <x v="1"/>
    <x v="1"/>
    <n v="5"/>
    <n v="4"/>
  </r>
  <r>
    <x v="3"/>
    <x v="0"/>
    <x v="1"/>
    <n v="4"/>
    <n v="4"/>
  </r>
  <r>
    <x v="3"/>
    <x v="1"/>
    <x v="2"/>
    <n v="4"/>
    <n v="5"/>
  </r>
  <r>
    <x v="3"/>
    <x v="0"/>
    <x v="4"/>
    <n v="3"/>
    <n v="3"/>
  </r>
  <r>
    <x v="3"/>
    <x v="2"/>
    <x v="1"/>
    <n v="4"/>
    <n v="4"/>
  </r>
  <r>
    <x v="3"/>
    <x v="1"/>
    <x v="1"/>
    <n v="4"/>
    <n v="5"/>
  </r>
  <r>
    <x v="4"/>
    <x v="1"/>
    <x v="2"/>
    <n v="4"/>
    <n v="4"/>
  </r>
  <r>
    <x v="4"/>
    <x v="1"/>
    <x v="2"/>
    <n v="4"/>
    <n v="3"/>
  </r>
  <r>
    <x v="4"/>
    <x v="0"/>
    <x v="1"/>
    <n v="3"/>
    <n v="3"/>
  </r>
  <r>
    <x v="4"/>
    <x v="0"/>
    <x v="1"/>
    <n v="3"/>
    <n v="3"/>
  </r>
  <r>
    <x v="4"/>
    <x v="0"/>
    <x v="1"/>
    <n v="3"/>
    <n v="2"/>
  </r>
  <r>
    <x v="4"/>
    <x v="0"/>
    <x v="1"/>
    <n v="3"/>
    <n v="3"/>
  </r>
  <r>
    <x v="4"/>
    <x v="0"/>
    <x v="1"/>
    <n v="3"/>
    <n v="2"/>
  </r>
  <r>
    <x v="4"/>
    <x v="2"/>
    <x v="1"/>
    <n v="3"/>
    <n v="3"/>
  </r>
  <r>
    <x v="4"/>
    <x v="2"/>
    <x v="1"/>
    <n v="2"/>
    <n v="2"/>
  </r>
  <r>
    <x v="4"/>
    <x v="4"/>
    <x v="3"/>
    <n v="2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x v="0"/>
    <x v="0"/>
    <n v="7020"/>
    <x v="0"/>
  </r>
  <r>
    <x v="1"/>
    <x v="1"/>
    <x v="1"/>
    <x v="1"/>
    <x v="1"/>
    <x v="0"/>
    <n v="9280"/>
    <x v="0"/>
  </r>
  <r>
    <x v="2"/>
    <x v="2"/>
    <x v="2"/>
    <x v="2"/>
    <x v="2"/>
    <x v="0"/>
    <n v="9780"/>
    <x v="0"/>
  </r>
  <r>
    <x v="3"/>
    <x v="3"/>
    <x v="3"/>
    <x v="3"/>
    <x v="1"/>
    <x v="0"/>
    <n v="11100"/>
    <x v="0"/>
  </r>
  <r>
    <x v="4"/>
    <x v="4"/>
    <x v="4"/>
    <x v="4"/>
    <x v="3"/>
    <x v="0"/>
    <n v="11930"/>
    <x v="0"/>
  </r>
  <r>
    <x v="5"/>
    <x v="5"/>
    <x v="5"/>
    <x v="5"/>
    <x v="1"/>
    <x v="0"/>
    <n v="12240"/>
    <x v="0"/>
  </r>
  <r>
    <x v="6"/>
    <x v="6"/>
    <x v="3"/>
    <x v="4"/>
    <x v="4"/>
    <x v="0"/>
    <n v="10740"/>
    <x v="0"/>
  </r>
  <r>
    <x v="7"/>
    <x v="7"/>
    <x v="2"/>
    <x v="6"/>
    <x v="3"/>
    <x v="0"/>
    <n v="10080"/>
    <x v="0"/>
  </r>
  <r>
    <x v="8"/>
    <x v="8"/>
    <x v="6"/>
    <x v="4"/>
    <x v="3"/>
    <x v="0"/>
    <n v="8430"/>
    <x v="0"/>
  </r>
  <r>
    <x v="9"/>
    <x v="9"/>
    <x v="1"/>
    <x v="2"/>
    <x v="1"/>
    <x v="0"/>
    <n v="7650"/>
    <x v="0"/>
  </r>
  <r>
    <x v="10"/>
    <x v="10"/>
    <x v="7"/>
    <x v="1"/>
    <x v="3"/>
    <x v="0"/>
    <n v="6650"/>
    <x v="0"/>
  </r>
  <r>
    <x v="11"/>
    <x v="11"/>
    <x v="8"/>
    <x v="7"/>
    <x v="4"/>
    <x v="0"/>
    <n v="5620"/>
    <x v="0"/>
  </r>
  <r>
    <x v="0"/>
    <x v="12"/>
    <x v="7"/>
    <x v="8"/>
    <x v="4"/>
    <x v="0"/>
    <n v="7020"/>
    <x v="1"/>
  </r>
  <r>
    <x v="1"/>
    <x v="13"/>
    <x v="9"/>
    <x v="9"/>
    <x v="5"/>
    <x v="0"/>
    <n v="9030"/>
    <x v="1"/>
  </r>
  <r>
    <x v="2"/>
    <x v="14"/>
    <x v="2"/>
    <x v="10"/>
    <x v="4"/>
    <x v="0"/>
    <n v="10050"/>
    <x v="1"/>
  </r>
  <r>
    <x v="3"/>
    <x v="15"/>
    <x v="10"/>
    <x v="5"/>
    <x v="5"/>
    <x v="0"/>
    <n v="10890"/>
    <x v="1"/>
  </r>
  <r>
    <x v="4"/>
    <x v="16"/>
    <x v="11"/>
    <x v="3"/>
    <x v="3"/>
    <x v="0"/>
    <n v="11420"/>
    <x v="1"/>
  </r>
  <r>
    <x v="5"/>
    <x v="17"/>
    <x v="4"/>
    <x v="4"/>
    <x v="4"/>
    <x v="0"/>
    <n v="12270"/>
    <x v="1"/>
  </r>
  <r>
    <x v="6"/>
    <x v="18"/>
    <x v="10"/>
    <x v="6"/>
    <x v="5"/>
    <x v="0"/>
    <n v="10720"/>
    <x v="1"/>
  </r>
  <r>
    <x v="7"/>
    <x v="19"/>
    <x v="12"/>
    <x v="11"/>
    <x v="4"/>
    <x v="0"/>
    <n v="9650"/>
    <x v="1"/>
  </r>
  <r>
    <x v="8"/>
    <x v="20"/>
    <x v="2"/>
    <x v="4"/>
    <x v="5"/>
    <x v="0"/>
    <n v="8310"/>
    <x v="1"/>
  </r>
  <r>
    <x v="9"/>
    <x v="21"/>
    <x v="2"/>
    <x v="12"/>
    <x v="6"/>
    <x v="0"/>
    <n v="7510"/>
    <x v="1"/>
  </r>
  <r>
    <x v="10"/>
    <x v="22"/>
    <x v="9"/>
    <x v="13"/>
    <x v="5"/>
    <x v="0"/>
    <n v="6250"/>
    <x v="1"/>
  </r>
  <r>
    <x v="11"/>
    <x v="23"/>
    <x v="7"/>
    <x v="7"/>
    <x v="5"/>
    <x v="0"/>
    <n v="5370"/>
    <x v="1"/>
  </r>
  <r>
    <x v="0"/>
    <x v="24"/>
    <x v="1"/>
    <x v="14"/>
    <x v="6"/>
    <x v="0"/>
    <n v="6970"/>
    <x v="2"/>
  </r>
  <r>
    <x v="1"/>
    <x v="25"/>
    <x v="2"/>
    <x v="15"/>
    <x v="5"/>
    <x v="0"/>
    <n v="9160"/>
    <x v="2"/>
  </r>
  <r>
    <x v="2"/>
    <x v="26"/>
    <x v="12"/>
    <x v="16"/>
    <x v="6"/>
    <x v="0"/>
    <n v="9970"/>
    <x v="2"/>
  </r>
  <r>
    <x v="3"/>
    <x v="27"/>
    <x v="4"/>
    <x v="17"/>
    <x v="7"/>
    <x v="0"/>
    <n v="11020"/>
    <x v="2"/>
  </r>
  <r>
    <x v="4"/>
    <x v="28"/>
    <x v="13"/>
    <x v="18"/>
    <x v="6"/>
    <x v="0"/>
    <n v="11780"/>
    <x v="2"/>
  </r>
  <r>
    <x v="5"/>
    <x v="29"/>
    <x v="11"/>
    <x v="19"/>
    <x v="7"/>
    <x v="0"/>
    <n v="12280"/>
    <x v="2"/>
  </r>
  <r>
    <x v="6"/>
    <x v="3"/>
    <x v="4"/>
    <x v="18"/>
    <x v="6"/>
    <x v="0"/>
    <n v="10960"/>
    <x v="2"/>
  </r>
  <r>
    <x v="7"/>
    <x v="13"/>
    <x v="5"/>
    <x v="19"/>
    <x v="7"/>
    <x v="0"/>
    <n v="9500"/>
    <x v="2"/>
  </r>
  <r>
    <x v="8"/>
    <x v="30"/>
    <x v="3"/>
    <x v="20"/>
    <x v="8"/>
    <x v="0"/>
    <n v="8230"/>
    <x v="2"/>
  </r>
  <r>
    <x v="9"/>
    <x v="31"/>
    <x v="12"/>
    <x v="21"/>
    <x v="8"/>
    <x v="0"/>
    <n v="7420"/>
    <x v="2"/>
  </r>
  <r>
    <x v="10"/>
    <x v="32"/>
    <x v="14"/>
    <x v="15"/>
    <x v="9"/>
    <x v="0"/>
    <n v="6630"/>
    <x v="2"/>
  </r>
  <r>
    <x v="11"/>
    <x v="33"/>
    <x v="6"/>
    <x v="22"/>
    <x v="8"/>
    <x v="0"/>
    <n v="5350"/>
    <x v="2"/>
  </r>
  <r>
    <x v="0"/>
    <x v="34"/>
    <x v="2"/>
    <x v="23"/>
    <x v="10"/>
    <x v="0"/>
    <n v="7030"/>
    <x v="3"/>
  </r>
  <r>
    <x v="1"/>
    <x v="35"/>
    <x v="12"/>
    <x v="24"/>
    <x v="9"/>
    <x v="0"/>
    <n v="9220"/>
    <x v="3"/>
  </r>
  <r>
    <x v="2"/>
    <x v="26"/>
    <x v="3"/>
    <x v="25"/>
    <x v="10"/>
    <x v="0"/>
    <n v="10050"/>
    <x v="3"/>
  </r>
  <r>
    <x v="3"/>
    <x v="36"/>
    <x v="15"/>
    <x v="19"/>
    <x v="11"/>
    <x v="0"/>
    <n v="11050"/>
    <x v="3"/>
  </r>
  <r>
    <x v="4"/>
    <x v="37"/>
    <x v="16"/>
    <x v="26"/>
    <x v="9"/>
    <x v="0"/>
    <n v="11640"/>
    <x v="3"/>
  </r>
  <r>
    <x v="5"/>
    <x v="38"/>
    <x v="13"/>
    <x v="27"/>
    <x v="10"/>
    <x v="0"/>
    <n v="12040"/>
    <x v="3"/>
  </r>
  <r>
    <x v="6"/>
    <x v="39"/>
    <x v="15"/>
    <x v="19"/>
    <x v="10"/>
    <x v="0"/>
    <n v="11010"/>
    <x v="3"/>
  </r>
  <r>
    <x v="7"/>
    <x v="40"/>
    <x v="4"/>
    <x v="28"/>
    <x v="11"/>
    <x v="0"/>
    <n v="9830"/>
    <x v="3"/>
  </r>
  <r>
    <x v="8"/>
    <x v="41"/>
    <x v="5"/>
    <x v="29"/>
    <x v="12"/>
    <x v="0"/>
    <n v="8370"/>
    <x v="3"/>
  </r>
  <r>
    <x v="9"/>
    <x v="42"/>
    <x v="10"/>
    <x v="30"/>
    <x v="11"/>
    <x v="0"/>
    <n v="7490"/>
    <x v="3"/>
  </r>
  <r>
    <x v="10"/>
    <x v="43"/>
    <x v="12"/>
    <x v="31"/>
    <x v="12"/>
    <x v="0"/>
    <n v="6530"/>
    <x v="3"/>
  </r>
  <r>
    <x v="11"/>
    <x v="44"/>
    <x v="14"/>
    <x v="32"/>
    <x v="13"/>
    <x v="0"/>
    <n v="6300"/>
    <x v="4"/>
  </r>
  <r>
    <x v="0"/>
    <x v="45"/>
    <x v="12"/>
    <x v="33"/>
    <x v="10"/>
    <x v="0"/>
    <n v="7080"/>
    <x v="4"/>
  </r>
  <r>
    <x v="1"/>
    <x v="46"/>
    <x v="3"/>
    <x v="24"/>
    <x v="9"/>
    <x v="0"/>
    <n v="9250"/>
    <x v="4"/>
  </r>
  <r>
    <x v="2"/>
    <x v="47"/>
    <x v="5"/>
    <x v="34"/>
    <x v="11"/>
    <x v="1"/>
    <n v="10025"/>
    <x v="4"/>
  </r>
  <r>
    <x v="3"/>
    <x v="48"/>
    <x v="17"/>
    <x v="29"/>
    <x v="12"/>
    <x v="2"/>
    <n v="11006"/>
    <x v="4"/>
  </r>
  <r>
    <x v="4"/>
    <x v="49"/>
    <x v="18"/>
    <x v="12"/>
    <x v="10"/>
    <x v="3"/>
    <n v="11442"/>
    <x v="4"/>
  </r>
  <r>
    <x v="5"/>
    <x v="17"/>
    <x v="16"/>
    <x v="35"/>
    <x v="11"/>
    <x v="4"/>
    <n v="12086"/>
    <x v="4"/>
  </r>
  <r>
    <x v="6"/>
    <x v="50"/>
    <x v="19"/>
    <x v="36"/>
    <x v="13"/>
    <x v="5"/>
    <n v="11474"/>
    <x v="4"/>
  </r>
  <r>
    <x v="7"/>
    <x v="51"/>
    <x v="17"/>
    <x v="37"/>
    <x v="12"/>
    <x v="6"/>
    <n v="9505"/>
    <x v="4"/>
  </r>
  <r>
    <x v="8"/>
    <x v="52"/>
    <x v="15"/>
    <x v="38"/>
    <x v="12"/>
    <x v="7"/>
    <n v="8631"/>
    <x v="4"/>
  </r>
  <r>
    <x v="9"/>
    <x v="53"/>
    <x v="4"/>
    <x v="34"/>
    <x v="13"/>
    <x v="8"/>
    <n v="7443"/>
    <x v="4"/>
  </r>
  <r>
    <x v="10"/>
    <x v="54"/>
    <x v="5"/>
    <x v="39"/>
    <x v="14"/>
    <x v="9"/>
    <n v="6451"/>
    <x v="4"/>
  </r>
  <r>
    <x v="11"/>
    <x v="55"/>
    <x v="10"/>
    <x v="40"/>
    <x v="13"/>
    <x v="0"/>
    <n v="565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Q74:R80" firstHeaderRow="1" firstDataRow="1" firstDataCol="1"/>
  <pivotFields count="5">
    <pivotField axis="axisRow" showAll="0">
      <items count="6">
        <item x="4"/>
        <item x="2"/>
        <item x="0"/>
        <item x="3"/>
        <item x="1"/>
        <item t="default"/>
      </items>
    </pivotField>
    <pivotField dataField="1"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of Quality" fld="1" subtotal="average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Q6:R12" firstHeaderRow="1" firstDataRow="1" firstDataCol="1"/>
  <pivotFields count="5">
    <pivotField axis="axisRow" showAll="0">
      <items count="6">
        <item x="4"/>
        <item x="2"/>
        <item x="0"/>
        <item x="3"/>
        <item x="1"/>
        <item t="default"/>
      </items>
    </pivotField>
    <pivotField dataField="1" showAll="0">
      <items count="6">
        <item x="3"/>
        <item x="4"/>
        <item x="2"/>
        <item x="0"/>
        <item x="1"/>
        <item t="default"/>
      </items>
    </pivotField>
    <pivotField showAll="0">
      <items count="6">
        <item x="0"/>
        <item x="4"/>
        <item x="3"/>
        <item x="1"/>
        <item x="2"/>
        <item t="default"/>
      </items>
    </pivotField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Quality" fld="1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0">
  <location ref="A3:E9" firstHeaderRow="0" firstDataRow="1" firstDataCol="1"/>
  <pivotFields count="5">
    <pivotField axis="axisRow" showAll="0">
      <items count="6">
        <item x="4"/>
        <item x="2"/>
        <item x="0"/>
        <item x="3"/>
        <item x="1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Quality" fld="1" subtotal="average" baseField="0" baseItem="0"/>
    <dataField name="Average of Ease of Use" fld="2" subtotal="average" baseField="0" baseItem="0"/>
    <dataField name="Average of Price" fld="3" subtotal="average" baseField="0" baseItem="0"/>
    <dataField name="Average of Service" fld="4" subtotal="average" baseField="0" baseItem="0"/>
  </dataFields>
  <chartFormats count="1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19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J13:O85" firstHeaderRow="0" firstDataRow="1" firstDataCol="1" rowPageCount="5" colPageCount="1"/>
  <pivotFields count="8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dataField="1" showAll="0">
      <items count="57">
        <item x="23"/>
        <item x="33"/>
        <item x="11"/>
        <item x="55"/>
        <item x="22"/>
        <item x="54"/>
        <item x="43"/>
        <item x="10"/>
        <item x="32"/>
        <item x="44"/>
        <item x="21"/>
        <item x="31"/>
        <item x="53"/>
        <item x="12"/>
        <item x="9"/>
        <item x="0"/>
        <item x="42"/>
        <item x="24"/>
        <item x="34"/>
        <item x="45"/>
        <item x="20"/>
        <item x="30"/>
        <item x="8"/>
        <item x="41"/>
        <item x="52"/>
        <item x="13"/>
        <item x="51"/>
        <item x="19"/>
        <item x="40"/>
        <item x="25"/>
        <item x="1"/>
        <item x="35"/>
        <item x="46"/>
        <item x="2"/>
        <item x="7"/>
        <item x="14"/>
        <item x="26"/>
        <item x="47"/>
        <item x="18"/>
        <item x="6"/>
        <item x="15"/>
        <item x="27"/>
        <item x="3"/>
        <item x="39"/>
        <item x="36"/>
        <item x="48"/>
        <item x="16"/>
        <item x="49"/>
        <item x="50"/>
        <item x="37"/>
        <item x="28"/>
        <item x="4"/>
        <item x="38"/>
        <item x="5"/>
        <item x="17"/>
        <item x="29"/>
        <item t="default"/>
      </items>
    </pivotField>
    <pivotField axis="axisPage" dataField="1" showAll="0">
      <items count="21">
        <item x="8"/>
        <item x="0"/>
        <item x="7"/>
        <item x="1"/>
        <item x="6"/>
        <item x="9"/>
        <item x="2"/>
        <item x="14"/>
        <item x="12"/>
        <item x="3"/>
        <item x="10"/>
        <item x="5"/>
        <item x="4"/>
        <item x="15"/>
        <item x="11"/>
        <item x="17"/>
        <item x="19"/>
        <item x="13"/>
        <item x="16"/>
        <item x="18"/>
        <item t="default"/>
      </items>
    </pivotField>
    <pivotField axis="axisPage" dataField="1" showAll="0">
      <items count="42">
        <item x="40"/>
        <item x="33"/>
        <item x="32"/>
        <item x="23"/>
        <item x="22"/>
        <item x="14"/>
        <item x="39"/>
        <item x="7"/>
        <item x="8"/>
        <item x="0"/>
        <item x="24"/>
        <item x="31"/>
        <item x="15"/>
        <item x="13"/>
        <item x="34"/>
        <item x="30"/>
        <item x="1"/>
        <item x="9"/>
        <item x="21"/>
        <item x="16"/>
        <item x="25"/>
        <item x="38"/>
        <item x="35"/>
        <item x="37"/>
        <item x="12"/>
        <item x="10"/>
        <item x="36"/>
        <item x="29"/>
        <item x="2"/>
        <item x="26"/>
        <item x="20"/>
        <item x="27"/>
        <item x="19"/>
        <item x="18"/>
        <item x="28"/>
        <item x="17"/>
        <item x="11"/>
        <item x="6"/>
        <item x="4"/>
        <item x="5"/>
        <item x="3"/>
        <item t="default"/>
      </items>
    </pivotField>
    <pivotField axis="axisPage" dataField="1" showAll="0">
      <items count="16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dataField="1" showAll="0">
      <items count="11">
        <item x="0"/>
        <item x="9"/>
        <item x="8"/>
        <item x="1"/>
        <item x="7"/>
        <item x="5"/>
        <item x="6"/>
        <item x="2"/>
        <item x="3"/>
        <item x="4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2">
    <field x="0"/>
    <field x="7"/>
  </rowFields>
  <rowItems count="72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>
      <x v="7"/>
    </i>
    <i r="1">
      <x/>
    </i>
    <i r="1">
      <x v="1"/>
    </i>
    <i r="1">
      <x v="2"/>
    </i>
    <i r="1">
      <x v="3"/>
    </i>
    <i r="1">
      <x v="4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2"/>
    </i>
    <i r="1">
      <x v="3"/>
    </i>
    <i r="1">
      <x v="4"/>
    </i>
    <i>
      <x v="10"/>
    </i>
    <i r="1">
      <x/>
    </i>
    <i r="1">
      <x v="1"/>
    </i>
    <i r="1">
      <x v="2"/>
    </i>
    <i r="1">
      <x v="3"/>
    </i>
    <i r="1">
      <x v="4"/>
    </i>
    <i>
      <x v="11"/>
    </i>
    <i r="1">
      <x/>
    </i>
    <i r="1">
      <x v="1"/>
    </i>
    <i r="1">
      <x v="2"/>
    </i>
    <i r="1"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5">
    <pageField fld="1" hier="-1"/>
    <pageField fld="2" hier="-1"/>
    <pageField fld="3" hier="-1"/>
    <pageField fld="5" hier="-1"/>
    <pageField fld="4" hier="-1"/>
  </pageFields>
  <dataFields count="5">
    <dataField name="Sum of NA" fld="1" baseField="0" baseItem="0"/>
    <dataField name="Sum of SA" fld="2" baseField="0" baseItem="0"/>
    <dataField name="Sum of Europe" fld="3" baseField="0" baseItem="0"/>
    <dataField name="Sum of Pacific" fld="4" baseField="0" baseItem="0"/>
    <dataField name="Sum of China" fld="5" baseField="0" baseItem="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S37" sqref="S37"/>
    </sheetView>
  </sheetViews>
  <sheetFormatPr defaultColWidth="8.85546875" defaultRowHeight="12.75" x14ac:dyDescent="0.2"/>
  <cols>
    <col min="1" max="16384" width="8.8554687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opLeftCell="E1" workbookViewId="0">
      <selection activeCell="G3" sqref="G3"/>
    </sheetView>
  </sheetViews>
  <sheetFormatPr defaultRowHeight="12.75" x14ac:dyDescent="0.2"/>
  <sheetData>
    <row r="1" spans="1:18" ht="18" x14ac:dyDescent="0.25">
      <c r="A1" s="13" t="s">
        <v>90</v>
      </c>
    </row>
    <row r="2" spans="1:18" ht="13.5" thickBot="1" x14ac:dyDescent="0.25"/>
    <row r="3" spans="1:18" x14ac:dyDescent="0.2">
      <c r="A3" s="5" t="s">
        <v>92</v>
      </c>
      <c r="B3" s="6"/>
      <c r="C3" s="6"/>
      <c r="D3" s="6"/>
      <c r="E3" s="6"/>
      <c r="F3" s="7"/>
      <c r="G3" s="5"/>
      <c r="H3" s="6"/>
      <c r="I3" s="6"/>
      <c r="J3" s="6"/>
      <c r="K3" s="6"/>
      <c r="L3" s="7"/>
      <c r="M3" s="5" t="s">
        <v>93</v>
      </c>
      <c r="N3" s="6"/>
      <c r="O3" s="6"/>
      <c r="P3" s="6"/>
      <c r="Q3" s="6"/>
      <c r="R3" s="7"/>
    </row>
    <row r="4" spans="1:18" x14ac:dyDescent="0.2">
      <c r="A4" s="8"/>
      <c r="B4" s="2"/>
      <c r="C4" s="2"/>
      <c r="D4" s="2"/>
      <c r="E4" s="2"/>
      <c r="F4" s="9"/>
      <c r="G4" s="8"/>
      <c r="H4" s="2"/>
      <c r="I4" s="2"/>
      <c r="J4" s="2"/>
      <c r="K4" s="2"/>
      <c r="L4" s="9"/>
      <c r="M4" s="8"/>
      <c r="N4" s="2"/>
      <c r="O4" s="2"/>
      <c r="P4" s="2"/>
      <c r="Q4" s="2"/>
      <c r="R4" s="9"/>
    </row>
    <row r="5" spans="1:18" x14ac:dyDescent="0.2">
      <c r="A5" s="8"/>
      <c r="B5" s="2"/>
      <c r="C5" s="2"/>
      <c r="D5" s="2"/>
      <c r="E5" s="2"/>
      <c r="F5" s="9"/>
      <c r="G5" s="8"/>
      <c r="H5" s="2"/>
      <c r="I5" s="2"/>
      <c r="J5" s="2"/>
      <c r="K5" s="2"/>
      <c r="L5" s="9"/>
      <c r="M5" s="8"/>
      <c r="N5" s="2"/>
      <c r="O5" s="2"/>
      <c r="P5" s="2"/>
      <c r="Q5" s="2"/>
      <c r="R5" s="9"/>
    </row>
    <row r="6" spans="1:18" x14ac:dyDescent="0.2">
      <c r="A6" s="8"/>
      <c r="B6" s="2"/>
      <c r="C6" s="2"/>
      <c r="D6" s="2"/>
      <c r="E6" s="2"/>
      <c r="F6" s="9"/>
      <c r="G6" s="8"/>
      <c r="H6" s="2"/>
      <c r="I6" s="2"/>
      <c r="J6" s="2"/>
      <c r="K6" s="2"/>
      <c r="L6" s="9"/>
      <c r="M6" s="8"/>
      <c r="N6" s="2"/>
      <c r="O6" s="2"/>
      <c r="P6" s="2"/>
      <c r="Q6" s="2"/>
      <c r="R6" s="9"/>
    </row>
    <row r="7" spans="1:18" x14ac:dyDescent="0.2">
      <c r="A7" s="8"/>
      <c r="B7" s="2"/>
      <c r="C7" s="2"/>
      <c r="D7" s="2"/>
      <c r="E7" s="2"/>
      <c r="F7" s="9"/>
      <c r="G7" s="8"/>
      <c r="H7" s="2"/>
      <c r="I7" s="2"/>
      <c r="J7" s="2"/>
      <c r="K7" s="2"/>
      <c r="L7" s="9"/>
      <c r="M7" s="8"/>
      <c r="N7" s="2"/>
      <c r="O7" s="2"/>
      <c r="P7" s="2"/>
      <c r="Q7" s="2"/>
      <c r="R7" s="9"/>
    </row>
    <row r="8" spans="1:18" x14ac:dyDescent="0.2">
      <c r="A8" s="8"/>
      <c r="B8" s="2"/>
      <c r="C8" s="2"/>
      <c r="D8" s="2"/>
      <c r="E8" s="2"/>
      <c r="F8" s="9"/>
      <c r="G8" s="8"/>
      <c r="H8" s="2"/>
      <c r="I8" s="2"/>
      <c r="J8" s="2"/>
      <c r="K8" s="2"/>
      <c r="L8" s="9"/>
      <c r="M8" s="8"/>
      <c r="N8" s="2"/>
      <c r="O8" s="2"/>
      <c r="P8" s="2"/>
      <c r="Q8" s="2"/>
      <c r="R8" s="9"/>
    </row>
    <row r="9" spans="1:18" x14ac:dyDescent="0.2">
      <c r="A9" s="8"/>
      <c r="B9" s="2"/>
      <c r="C9" s="2"/>
      <c r="D9" s="2"/>
      <c r="E9" s="2"/>
      <c r="F9" s="9"/>
      <c r="G9" s="8"/>
      <c r="H9" s="2"/>
      <c r="I9" s="2"/>
      <c r="J9" s="2"/>
      <c r="K9" s="2"/>
      <c r="L9" s="9"/>
      <c r="M9" s="8"/>
      <c r="N9" s="2"/>
      <c r="O9" s="2"/>
      <c r="P9" s="2"/>
      <c r="Q9" s="2"/>
      <c r="R9" s="9"/>
    </row>
    <row r="10" spans="1:18" x14ac:dyDescent="0.2">
      <c r="A10" s="8"/>
      <c r="B10" s="2"/>
      <c r="C10" s="2"/>
      <c r="D10" s="2"/>
      <c r="E10" s="2"/>
      <c r="F10" s="9"/>
      <c r="G10" s="8"/>
      <c r="H10" s="2"/>
      <c r="I10" s="2"/>
      <c r="J10" s="2"/>
      <c r="K10" s="2"/>
      <c r="L10" s="9"/>
      <c r="M10" s="8"/>
      <c r="N10" s="2"/>
      <c r="O10" s="2"/>
      <c r="P10" s="2"/>
      <c r="Q10" s="2"/>
      <c r="R10" s="9"/>
    </row>
    <row r="11" spans="1:18" x14ac:dyDescent="0.2">
      <c r="A11" s="8"/>
      <c r="B11" s="2"/>
      <c r="C11" s="2"/>
      <c r="D11" s="2"/>
      <c r="E11" s="2"/>
      <c r="F11" s="9"/>
      <c r="G11" s="8"/>
      <c r="H11" s="2"/>
      <c r="I11" s="2"/>
      <c r="J11" s="2"/>
      <c r="K11" s="2"/>
      <c r="L11" s="9"/>
      <c r="M11" s="8"/>
      <c r="N11" s="2"/>
      <c r="O11" s="2"/>
      <c r="P11" s="2"/>
      <c r="Q11" s="2"/>
      <c r="R11" s="9"/>
    </row>
    <row r="12" spans="1:18" x14ac:dyDescent="0.2">
      <c r="A12" s="8"/>
      <c r="B12" s="2"/>
      <c r="C12" s="2"/>
      <c r="D12" s="2"/>
      <c r="E12" s="2"/>
      <c r="F12" s="9"/>
      <c r="G12" s="8"/>
      <c r="H12" s="2"/>
      <c r="I12" s="2"/>
      <c r="J12" s="2"/>
      <c r="K12" s="2"/>
      <c r="L12" s="9"/>
      <c r="M12" s="8"/>
      <c r="N12" s="2"/>
      <c r="O12" s="2"/>
      <c r="P12" s="2"/>
      <c r="Q12" s="2"/>
      <c r="R12" s="9"/>
    </row>
    <row r="13" spans="1:18" x14ac:dyDescent="0.2">
      <c r="A13" s="8"/>
      <c r="B13" s="2"/>
      <c r="C13" s="2"/>
      <c r="D13" s="2"/>
      <c r="E13" s="2"/>
      <c r="F13" s="9"/>
      <c r="G13" s="8"/>
      <c r="H13" s="2"/>
      <c r="I13" s="2"/>
      <c r="J13" s="2"/>
      <c r="K13" s="2"/>
      <c r="L13" s="9"/>
      <c r="M13" s="8"/>
      <c r="N13" s="2"/>
      <c r="O13" s="2"/>
      <c r="P13" s="2"/>
      <c r="Q13" s="2"/>
      <c r="R13" s="9"/>
    </row>
    <row r="14" spans="1:18" x14ac:dyDescent="0.2">
      <c r="A14" s="8"/>
      <c r="B14" s="2"/>
      <c r="C14" s="2"/>
      <c r="D14" s="2"/>
      <c r="E14" s="2"/>
      <c r="F14" s="9"/>
      <c r="G14" s="8"/>
      <c r="H14" s="2"/>
      <c r="I14" s="2"/>
      <c r="J14" s="2"/>
      <c r="K14" s="2"/>
      <c r="L14" s="9"/>
      <c r="M14" s="8"/>
      <c r="N14" s="2"/>
      <c r="O14" s="2"/>
      <c r="P14" s="2"/>
      <c r="Q14" s="2"/>
      <c r="R14" s="9"/>
    </row>
    <row r="15" spans="1:18" x14ac:dyDescent="0.2">
      <c r="A15" s="8"/>
      <c r="B15" s="2"/>
      <c r="C15" s="2"/>
      <c r="D15" s="2"/>
      <c r="E15" s="2"/>
      <c r="F15" s="9"/>
      <c r="G15" s="8"/>
      <c r="H15" s="2"/>
      <c r="I15" s="2"/>
      <c r="J15" s="2"/>
      <c r="K15" s="2"/>
      <c r="L15" s="9"/>
      <c r="M15" s="8"/>
      <c r="N15" s="2"/>
      <c r="O15" s="2"/>
      <c r="P15" s="2"/>
      <c r="Q15" s="2"/>
      <c r="R15" s="9"/>
    </row>
    <row r="16" spans="1:18" ht="13.5" thickBot="1" x14ac:dyDescent="0.25">
      <c r="A16" s="10"/>
      <c r="B16" s="11"/>
      <c r="C16" s="11"/>
      <c r="D16" s="11"/>
      <c r="E16" s="11"/>
      <c r="F16" s="12"/>
      <c r="G16" s="10"/>
      <c r="H16" s="11"/>
      <c r="I16" s="11"/>
      <c r="J16" s="11"/>
      <c r="K16" s="11"/>
      <c r="L16" s="12"/>
      <c r="M16" s="10"/>
      <c r="N16" s="11"/>
      <c r="O16" s="11"/>
      <c r="P16" s="11"/>
      <c r="Q16" s="11"/>
      <c r="R16" s="12"/>
    </row>
    <row r="17" spans="1:23" x14ac:dyDescent="0.2">
      <c r="A17" s="5" t="s">
        <v>94</v>
      </c>
      <c r="B17" s="6"/>
      <c r="C17" s="6"/>
      <c r="D17" s="6"/>
      <c r="E17" s="6"/>
      <c r="F17" s="7"/>
      <c r="G17" s="5" t="s">
        <v>95</v>
      </c>
      <c r="H17" s="6"/>
      <c r="I17" s="6"/>
      <c r="J17" s="6"/>
      <c r="K17" s="6"/>
      <c r="L17" s="7"/>
      <c r="M17" s="5" t="s">
        <v>96</v>
      </c>
      <c r="N17" s="6"/>
      <c r="O17" s="6"/>
      <c r="P17" s="6"/>
      <c r="Q17" s="6"/>
      <c r="R17" s="7"/>
    </row>
    <row r="18" spans="1:23" x14ac:dyDescent="0.2">
      <c r="A18" s="8"/>
      <c r="B18" s="2"/>
      <c r="C18" s="2"/>
      <c r="D18" s="2"/>
      <c r="E18" s="2"/>
      <c r="F18" s="9"/>
      <c r="G18" s="8"/>
      <c r="H18" s="2"/>
      <c r="I18" s="2"/>
      <c r="J18" s="2"/>
      <c r="K18" s="2"/>
      <c r="L18" s="9"/>
      <c r="U18">
        <v>0.6</v>
      </c>
      <c r="V18" s="66" t="s">
        <v>171</v>
      </c>
      <c r="W18" s="65">
        <v>200000</v>
      </c>
    </row>
    <row r="19" spans="1:23" ht="15.75" x14ac:dyDescent="0.25">
      <c r="A19" s="8"/>
      <c r="B19" s="2"/>
      <c r="C19" s="2"/>
      <c r="D19" s="2"/>
      <c r="E19" s="2"/>
      <c r="F19" s="9"/>
      <c r="G19" s="8"/>
      <c r="H19" s="59" t="s">
        <v>166</v>
      </c>
      <c r="I19" s="59"/>
      <c r="J19" s="59"/>
      <c r="K19" s="28"/>
      <c r="L19" s="9"/>
      <c r="V19" s="64"/>
    </row>
    <row r="20" spans="1:23" ht="15.75" x14ac:dyDescent="0.25">
      <c r="A20" s="8"/>
      <c r="B20" s="2"/>
      <c r="C20" s="2"/>
      <c r="D20" s="2"/>
      <c r="E20" s="2"/>
      <c r="F20" s="9"/>
      <c r="G20" s="8"/>
      <c r="H20" s="61" t="s">
        <v>143</v>
      </c>
      <c r="I20" s="61">
        <v>0.15020267721620825</v>
      </c>
      <c r="J20" s="59"/>
      <c r="K20" s="28"/>
      <c r="L20" s="9"/>
      <c r="V20" s="66" t="s">
        <v>172</v>
      </c>
      <c r="W20" s="65">
        <v>450000</v>
      </c>
    </row>
    <row r="21" spans="1:23" ht="15.75" x14ac:dyDescent="0.25">
      <c r="A21" s="8"/>
      <c r="B21" s="2"/>
      <c r="C21" s="2"/>
      <c r="D21" s="2"/>
      <c r="E21" s="2"/>
      <c r="F21" s="9"/>
      <c r="G21" s="8"/>
      <c r="H21" s="61" t="s">
        <v>144</v>
      </c>
      <c r="I21" s="61">
        <v>7.9386233650892271E-2</v>
      </c>
      <c r="J21" s="28"/>
      <c r="K21" s="28"/>
      <c r="L21" s="9"/>
      <c r="N21" s="1" t="s">
        <v>169</v>
      </c>
      <c r="U21">
        <v>0.4</v>
      </c>
      <c r="V21" s="64"/>
    </row>
    <row r="22" spans="1:23" x14ac:dyDescent="0.2">
      <c r="A22" s="8"/>
      <c r="B22" s="2"/>
      <c r="C22" s="2"/>
      <c r="D22" s="2"/>
      <c r="E22" s="2"/>
      <c r="F22" s="9"/>
      <c r="G22" s="8"/>
      <c r="H22" s="62"/>
      <c r="I22" s="62"/>
      <c r="J22" s="62"/>
      <c r="K22" s="62"/>
      <c r="L22" s="9"/>
      <c r="V22" s="64"/>
    </row>
    <row r="23" spans="1:23" x14ac:dyDescent="0.2">
      <c r="A23" s="8"/>
      <c r="B23" s="2"/>
      <c r="C23" s="2"/>
      <c r="D23" s="2"/>
      <c r="E23" s="2"/>
      <c r="F23" s="9"/>
      <c r="G23" s="8"/>
      <c r="H23" s="2"/>
      <c r="I23" s="2"/>
      <c r="J23" s="2"/>
      <c r="K23" s="2"/>
      <c r="L23" s="9"/>
      <c r="V23" s="64"/>
    </row>
    <row r="24" spans="1:23" x14ac:dyDescent="0.2">
      <c r="A24" s="8"/>
      <c r="B24" s="2"/>
      <c r="C24" s="2"/>
      <c r="D24" s="2"/>
      <c r="E24" s="2"/>
      <c r="F24" s="9"/>
      <c r="G24" s="8"/>
      <c r="H24" s="2"/>
      <c r="I24" s="2"/>
      <c r="J24" s="2"/>
      <c r="K24" s="2"/>
      <c r="L24" s="9"/>
      <c r="V24" s="64"/>
    </row>
    <row r="25" spans="1:23" x14ac:dyDescent="0.2">
      <c r="A25" s="8"/>
      <c r="B25" s="2"/>
      <c r="C25" s="2"/>
      <c r="D25" s="2"/>
      <c r="E25" s="2"/>
      <c r="F25" s="9"/>
      <c r="G25" s="8"/>
      <c r="H25" s="2"/>
      <c r="I25" s="2"/>
      <c r="J25" s="2"/>
      <c r="K25" s="2"/>
      <c r="L25" s="9"/>
      <c r="V25" s="64"/>
    </row>
    <row r="26" spans="1:23" x14ac:dyDescent="0.2">
      <c r="A26" s="8"/>
      <c r="B26" s="2"/>
      <c r="C26" s="2"/>
      <c r="D26" s="2"/>
      <c r="E26" s="2"/>
      <c r="F26" s="9"/>
      <c r="G26" s="8"/>
      <c r="H26" s="2"/>
      <c r="I26" s="2"/>
      <c r="J26" s="2"/>
      <c r="K26" s="2"/>
      <c r="L26" s="9"/>
      <c r="V26" s="64"/>
    </row>
    <row r="27" spans="1:23" x14ac:dyDescent="0.2">
      <c r="A27" s="8"/>
      <c r="B27" s="2"/>
      <c r="C27" s="2"/>
      <c r="D27" s="2"/>
      <c r="E27" s="2"/>
      <c r="F27" s="9"/>
      <c r="G27" s="8"/>
      <c r="H27" s="2"/>
      <c r="I27" s="2"/>
      <c r="J27" s="2"/>
      <c r="K27" s="2"/>
      <c r="L27" s="9"/>
      <c r="T27" s="1" t="s">
        <v>173</v>
      </c>
      <c r="U27">
        <v>0.9</v>
      </c>
      <c r="V27" s="64"/>
    </row>
    <row r="28" spans="1:23" x14ac:dyDescent="0.2">
      <c r="A28" s="8"/>
      <c r="B28" s="2"/>
      <c r="C28" s="2"/>
      <c r="D28" s="2"/>
      <c r="E28" s="2"/>
      <c r="F28" s="9"/>
      <c r="G28" s="8"/>
      <c r="H28" s="2"/>
      <c r="I28" s="2"/>
      <c r="J28" s="2"/>
      <c r="K28" s="2"/>
      <c r="L28" s="9"/>
      <c r="V28" s="66" t="s">
        <v>171</v>
      </c>
      <c r="W28" s="65">
        <v>2000000</v>
      </c>
    </row>
    <row r="29" spans="1:23" ht="13.5" thickBot="1" x14ac:dyDescent="0.25">
      <c r="A29" s="10"/>
      <c r="B29" s="11"/>
      <c r="C29" s="11"/>
      <c r="D29" s="11"/>
      <c r="E29" s="11"/>
      <c r="F29" s="12"/>
      <c r="G29" s="10"/>
      <c r="H29" s="11"/>
      <c r="I29" s="11"/>
      <c r="J29" s="11"/>
      <c r="K29" s="11"/>
      <c r="L29" s="12"/>
      <c r="V29" s="66"/>
    </row>
    <row r="30" spans="1:23" x14ac:dyDescent="0.2">
      <c r="V30" s="64"/>
    </row>
    <row r="31" spans="1:23" x14ac:dyDescent="0.2">
      <c r="V31" s="66" t="s">
        <v>172</v>
      </c>
      <c r="W31" s="65">
        <v>450000</v>
      </c>
    </row>
    <row r="32" spans="1:23" x14ac:dyDescent="0.2">
      <c r="U32">
        <v>0.1</v>
      </c>
      <c r="V32" s="64"/>
    </row>
    <row r="33" spans="18:23" x14ac:dyDescent="0.2">
      <c r="V33" s="64"/>
    </row>
    <row r="34" spans="18:23" x14ac:dyDescent="0.2">
      <c r="V34" s="64"/>
    </row>
    <row r="35" spans="18:23" x14ac:dyDescent="0.2">
      <c r="V35" s="64"/>
    </row>
    <row r="36" spans="18:23" x14ac:dyDescent="0.2">
      <c r="V36" s="64"/>
    </row>
    <row r="37" spans="18:23" x14ac:dyDescent="0.2">
      <c r="T37" s="1" t="s">
        <v>174</v>
      </c>
      <c r="U37">
        <v>0.05</v>
      </c>
      <c r="V37" s="66" t="s">
        <v>171</v>
      </c>
      <c r="W37" s="65">
        <v>2000000</v>
      </c>
    </row>
    <row r="38" spans="18:23" x14ac:dyDescent="0.2">
      <c r="V38" s="64"/>
    </row>
    <row r="39" spans="18:23" x14ac:dyDescent="0.2">
      <c r="V39" s="64"/>
    </row>
    <row r="40" spans="18:23" x14ac:dyDescent="0.2">
      <c r="V40" s="66"/>
    </row>
    <row r="41" spans="18:23" x14ac:dyDescent="0.2">
      <c r="V41" s="64"/>
    </row>
    <row r="42" spans="18:23" x14ac:dyDescent="0.2">
      <c r="V42" s="66" t="s">
        <v>172</v>
      </c>
      <c r="W42" s="65">
        <v>450000</v>
      </c>
    </row>
    <row r="43" spans="18:23" x14ac:dyDescent="0.2">
      <c r="V43" s="64">
        <v>0.95</v>
      </c>
    </row>
    <row r="44" spans="18:23" x14ac:dyDescent="0.2">
      <c r="V44" s="64"/>
    </row>
    <row r="45" spans="18:23" x14ac:dyDescent="0.2">
      <c r="R45">
        <v>0.7</v>
      </c>
      <c r="V45" s="64"/>
    </row>
    <row r="46" spans="18:23" x14ac:dyDescent="0.2">
      <c r="S46" s="63" t="s">
        <v>171</v>
      </c>
      <c r="T46" s="65">
        <v>1200000</v>
      </c>
      <c r="V46" s="64"/>
    </row>
    <row r="47" spans="18:23" x14ac:dyDescent="0.2">
      <c r="V47" s="64"/>
    </row>
    <row r="48" spans="18:23" x14ac:dyDescent="0.2">
      <c r="V48" s="64"/>
    </row>
    <row r="49" spans="16:22" x14ac:dyDescent="0.2">
      <c r="S49" s="63" t="s">
        <v>172</v>
      </c>
      <c r="T49" s="65">
        <v>200000</v>
      </c>
      <c r="V49" s="64"/>
    </row>
    <row r="50" spans="16:22" x14ac:dyDescent="0.2">
      <c r="P50" s="1" t="s">
        <v>170</v>
      </c>
      <c r="R50">
        <v>0.3</v>
      </c>
      <c r="V50" s="6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tabSelected="1" topLeftCell="A75" workbookViewId="0">
      <selection activeCell="P85" sqref="P85"/>
    </sheetView>
  </sheetViews>
  <sheetFormatPr defaultColWidth="8.7109375" defaultRowHeight="15.75" x14ac:dyDescent="0.25"/>
  <cols>
    <col min="1" max="1" width="9" style="18" customWidth="1"/>
    <col min="2" max="5" width="9.85546875" style="18" customWidth="1"/>
    <col min="6" max="15" width="8.7109375" style="18"/>
    <col min="16" max="16" width="12.85546875" style="18" bestFit="1" customWidth="1"/>
    <col min="17" max="17" width="16.140625" style="18" bestFit="1" customWidth="1"/>
    <col min="18" max="18" width="14.5703125" style="18" customWidth="1"/>
    <col min="19" max="16384" width="8.7109375" style="18"/>
  </cols>
  <sheetData>
    <row r="1" spans="1:18" ht="16.5" thickBot="1" x14ac:dyDescent="0.3">
      <c r="A1" s="17" t="s">
        <v>36</v>
      </c>
      <c r="B1" s="17"/>
      <c r="C1" s="17"/>
      <c r="H1" s="19" t="s">
        <v>57</v>
      </c>
    </row>
    <row r="2" spans="1:18" ht="16.5" thickBot="1" x14ac:dyDescent="0.3">
      <c r="B2" s="48" t="s">
        <v>55</v>
      </c>
      <c r="C2" s="49"/>
      <c r="D2" s="49"/>
      <c r="E2" s="50"/>
      <c r="H2" s="19" t="s">
        <v>56</v>
      </c>
    </row>
    <row r="3" spans="1:18" ht="16.5" thickBot="1" x14ac:dyDescent="0.3">
      <c r="A3" s="20" t="s">
        <v>6</v>
      </c>
      <c r="B3" s="20" t="s">
        <v>7</v>
      </c>
      <c r="C3" s="20" t="s">
        <v>24</v>
      </c>
      <c r="D3" s="20" t="s">
        <v>8</v>
      </c>
      <c r="E3" s="20" t="s">
        <v>9</v>
      </c>
      <c r="H3" s="19" t="s">
        <v>60</v>
      </c>
    </row>
    <row r="4" spans="1:18" ht="16.5" thickTop="1" x14ac:dyDescent="0.25">
      <c r="A4" s="18" t="s">
        <v>1</v>
      </c>
      <c r="B4" s="18">
        <v>4</v>
      </c>
      <c r="C4" s="18">
        <v>1</v>
      </c>
      <c r="D4" s="18">
        <v>3</v>
      </c>
      <c r="E4" s="18">
        <v>4</v>
      </c>
    </row>
    <row r="5" spans="1:18" x14ac:dyDescent="0.25">
      <c r="A5" s="18" t="s">
        <v>1</v>
      </c>
      <c r="B5" s="18">
        <v>4</v>
      </c>
      <c r="C5" s="18">
        <v>4</v>
      </c>
      <c r="D5" s="18">
        <v>4</v>
      </c>
      <c r="E5" s="18">
        <v>5</v>
      </c>
      <c r="G5" s="18">
        <v>1</v>
      </c>
      <c r="H5" s="18" t="s">
        <v>102</v>
      </c>
    </row>
    <row r="6" spans="1:18" x14ac:dyDescent="0.25">
      <c r="A6" s="18" t="s">
        <v>1</v>
      </c>
      <c r="B6" s="18">
        <v>4</v>
      </c>
      <c r="C6" s="18">
        <v>5</v>
      </c>
      <c r="D6" s="18">
        <v>4</v>
      </c>
      <c r="E6" s="18">
        <v>3</v>
      </c>
      <c r="Q6" s="21" t="s">
        <v>100</v>
      </c>
      <c r="R6" s="22" t="s">
        <v>101</v>
      </c>
    </row>
    <row r="7" spans="1:18" x14ac:dyDescent="0.25">
      <c r="A7" s="18" t="s">
        <v>1</v>
      </c>
      <c r="B7" s="18">
        <v>5</v>
      </c>
      <c r="C7" s="18">
        <v>4</v>
      </c>
      <c r="D7" s="18">
        <v>4</v>
      </c>
      <c r="E7" s="18">
        <v>4</v>
      </c>
      <c r="Q7" s="23" t="s">
        <v>5</v>
      </c>
      <c r="R7" s="24">
        <v>10</v>
      </c>
    </row>
    <row r="8" spans="1:18" x14ac:dyDescent="0.25">
      <c r="A8" s="18" t="s">
        <v>1</v>
      </c>
      <c r="B8" s="18">
        <v>5</v>
      </c>
      <c r="C8" s="18">
        <v>4</v>
      </c>
      <c r="D8" s="18">
        <v>5</v>
      </c>
      <c r="E8" s="18">
        <v>4</v>
      </c>
      <c r="Q8" s="23" t="s">
        <v>3</v>
      </c>
      <c r="R8" s="24">
        <v>30</v>
      </c>
    </row>
    <row r="9" spans="1:18" x14ac:dyDescent="0.25">
      <c r="A9" s="18" t="s">
        <v>1</v>
      </c>
      <c r="B9" s="18">
        <v>5</v>
      </c>
      <c r="C9" s="18">
        <v>5</v>
      </c>
      <c r="D9" s="18">
        <v>3</v>
      </c>
      <c r="E9" s="18">
        <v>5</v>
      </c>
      <c r="Q9" s="23" t="s">
        <v>1</v>
      </c>
      <c r="R9" s="24">
        <v>100</v>
      </c>
    </row>
    <row r="10" spans="1:18" x14ac:dyDescent="0.25">
      <c r="A10" s="18" t="s">
        <v>1</v>
      </c>
      <c r="B10" s="18">
        <v>5</v>
      </c>
      <c r="C10" s="18">
        <v>4</v>
      </c>
      <c r="D10" s="18">
        <v>4</v>
      </c>
      <c r="E10" s="18">
        <v>2</v>
      </c>
      <c r="Q10" s="23" t="s">
        <v>4</v>
      </c>
      <c r="R10" s="24">
        <v>10</v>
      </c>
    </row>
    <row r="11" spans="1:18" x14ac:dyDescent="0.25">
      <c r="A11" s="18" t="s">
        <v>1</v>
      </c>
      <c r="B11" s="18">
        <v>5</v>
      </c>
      <c r="C11" s="18">
        <v>5</v>
      </c>
      <c r="D11" s="18">
        <v>4</v>
      </c>
      <c r="E11" s="18">
        <v>5</v>
      </c>
      <c r="Q11" s="23" t="s">
        <v>2</v>
      </c>
      <c r="R11" s="24">
        <v>50</v>
      </c>
    </row>
    <row r="12" spans="1:18" x14ac:dyDescent="0.25">
      <c r="A12" s="18" t="s">
        <v>1</v>
      </c>
      <c r="B12" s="18">
        <v>4</v>
      </c>
      <c r="C12" s="18">
        <v>4</v>
      </c>
      <c r="D12" s="18">
        <v>4</v>
      </c>
      <c r="E12" s="18">
        <v>5</v>
      </c>
      <c r="Q12" s="23" t="s">
        <v>99</v>
      </c>
      <c r="R12" s="24">
        <v>200</v>
      </c>
    </row>
    <row r="13" spans="1:18" x14ac:dyDescent="0.25">
      <c r="A13" s="18" t="s">
        <v>1</v>
      </c>
      <c r="B13" s="18">
        <v>4</v>
      </c>
      <c r="C13" s="18">
        <v>5</v>
      </c>
      <c r="D13" s="18">
        <v>4</v>
      </c>
      <c r="E13" s="18">
        <v>5</v>
      </c>
    </row>
    <row r="14" spans="1:18" x14ac:dyDescent="0.25">
      <c r="A14" s="18" t="s">
        <v>1</v>
      </c>
      <c r="B14" s="18">
        <v>4</v>
      </c>
      <c r="C14" s="18">
        <v>5</v>
      </c>
      <c r="D14" s="18">
        <v>1</v>
      </c>
      <c r="E14" s="18">
        <v>4</v>
      </c>
      <c r="R14"/>
    </row>
    <row r="15" spans="1:18" x14ac:dyDescent="0.25">
      <c r="A15" s="18" t="s">
        <v>1</v>
      </c>
      <c r="B15" s="18">
        <v>5</v>
      </c>
      <c r="C15" s="18">
        <v>5</v>
      </c>
      <c r="D15" s="18">
        <v>4</v>
      </c>
      <c r="E15" s="18">
        <v>4</v>
      </c>
      <c r="R15"/>
    </row>
    <row r="16" spans="1:18" x14ac:dyDescent="0.25">
      <c r="A16" s="18" t="s">
        <v>1</v>
      </c>
      <c r="B16" s="18">
        <v>5</v>
      </c>
      <c r="C16" s="18">
        <v>4</v>
      </c>
      <c r="D16" s="18">
        <v>3</v>
      </c>
      <c r="E16" s="18">
        <v>3</v>
      </c>
      <c r="R16"/>
    </row>
    <row r="17" spans="1:18" x14ac:dyDescent="0.25">
      <c r="A17" s="18" t="s">
        <v>1</v>
      </c>
      <c r="B17" s="18">
        <v>4</v>
      </c>
      <c r="C17" s="18">
        <v>5</v>
      </c>
      <c r="D17" s="18">
        <v>4</v>
      </c>
      <c r="E17" s="18">
        <v>4</v>
      </c>
      <c r="R17"/>
    </row>
    <row r="18" spans="1:18" x14ac:dyDescent="0.25">
      <c r="A18" s="18" t="s">
        <v>1</v>
      </c>
      <c r="B18" s="18">
        <v>5</v>
      </c>
      <c r="C18" s="18">
        <v>4</v>
      </c>
      <c r="D18" s="18">
        <v>3</v>
      </c>
      <c r="E18" s="18">
        <v>5</v>
      </c>
      <c r="R18"/>
    </row>
    <row r="19" spans="1:18" x14ac:dyDescent="0.25">
      <c r="A19" s="18" t="s">
        <v>1</v>
      </c>
      <c r="B19" s="18">
        <v>5</v>
      </c>
      <c r="C19" s="18">
        <v>5</v>
      </c>
      <c r="D19" s="18">
        <v>2</v>
      </c>
      <c r="E19" s="18">
        <v>5</v>
      </c>
      <c r="R19"/>
    </row>
    <row r="20" spans="1:18" x14ac:dyDescent="0.25">
      <c r="A20" s="18" t="s">
        <v>1</v>
      </c>
      <c r="B20" s="18">
        <v>5</v>
      </c>
      <c r="C20" s="18">
        <v>4</v>
      </c>
      <c r="D20" s="18">
        <v>2</v>
      </c>
      <c r="E20" s="18">
        <v>5</v>
      </c>
      <c r="R20"/>
    </row>
    <row r="21" spans="1:18" x14ac:dyDescent="0.25">
      <c r="A21" s="18" t="s">
        <v>1</v>
      </c>
      <c r="B21" s="18">
        <v>5</v>
      </c>
      <c r="C21" s="18">
        <v>4</v>
      </c>
      <c r="D21" s="18">
        <v>2</v>
      </c>
      <c r="E21" s="18">
        <v>5</v>
      </c>
      <c r="P21"/>
      <c r="Q21"/>
      <c r="R21"/>
    </row>
    <row r="22" spans="1:18" x14ac:dyDescent="0.25">
      <c r="A22" s="18" t="s">
        <v>1</v>
      </c>
      <c r="B22" s="18">
        <v>4</v>
      </c>
      <c r="C22" s="18">
        <v>5</v>
      </c>
      <c r="D22" s="18">
        <v>4</v>
      </c>
      <c r="E22" s="18">
        <v>4</v>
      </c>
      <c r="P22"/>
      <c r="Q22"/>
      <c r="R22"/>
    </row>
    <row r="23" spans="1:18" x14ac:dyDescent="0.25">
      <c r="A23" s="18" t="s">
        <v>1</v>
      </c>
      <c r="B23" s="18">
        <v>4</v>
      </c>
      <c r="C23" s="18">
        <v>4</v>
      </c>
      <c r="D23" s="18">
        <v>5</v>
      </c>
      <c r="E23" s="18">
        <v>4</v>
      </c>
      <c r="P23"/>
      <c r="Q23"/>
      <c r="R23"/>
    </row>
    <row r="24" spans="1:18" x14ac:dyDescent="0.25">
      <c r="A24" s="18" t="s">
        <v>1</v>
      </c>
      <c r="B24" s="18">
        <v>4</v>
      </c>
      <c r="C24" s="18">
        <v>4</v>
      </c>
      <c r="D24" s="18">
        <v>2</v>
      </c>
      <c r="E24" s="18">
        <v>4</v>
      </c>
      <c r="P24"/>
      <c r="Q24"/>
      <c r="R24"/>
    </row>
    <row r="25" spans="1:18" x14ac:dyDescent="0.25">
      <c r="A25" s="18" t="s">
        <v>1</v>
      </c>
      <c r="B25" s="18">
        <v>4</v>
      </c>
      <c r="C25" s="18">
        <v>3</v>
      </c>
      <c r="D25" s="18">
        <v>3</v>
      </c>
      <c r="E25" s="18">
        <v>4</v>
      </c>
      <c r="P25"/>
      <c r="Q25"/>
      <c r="R25"/>
    </row>
    <row r="26" spans="1:18" x14ac:dyDescent="0.25">
      <c r="A26" s="18" t="s">
        <v>1</v>
      </c>
      <c r="B26" s="18">
        <v>5</v>
      </c>
      <c r="C26" s="18">
        <v>5</v>
      </c>
      <c r="D26" s="18">
        <v>2</v>
      </c>
      <c r="E26" s="18">
        <v>5</v>
      </c>
      <c r="P26"/>
      <c r="Q26"/>
      <c r="R26"/>
    </row>
    <row r="27" spans="1:18" x14ac:dyDescent="0.25">
      <c r="A27" s="18" t="s">
        <v>1</v>
      </c>
      <c r="B27" s="18">
        <v>5</v>
      </c>
      <c r="C27" s="18">
        <v>3</v>
      </c>
      <c r="D27" s="18">
        <v>4</v>
      </c>
      <c r="E27" s="18">
        <v>3</v>
      </c>
      <c r="P27"/>
      <c r="Q27"/>
      <c r="R27"/>
    </row>
    <row r="28" spans="1:18" x14ac:dyDescent="0.25">
      <c r="A28" s="18" t="s">
        <v>1</v>
      </c>
      <c r="B28" s="18">
        <v>5</v>
      </c>
      <c r="C28" s="18">
        <v>4</v>
      </c>
      <c r="D28" s="18">
        <v>4</v>
      </c>
      <c r="E28" s="18">
        <v>5</v>
      </c>
      <c r="P28"/>
      <c r="Q28"/>
      <c r="R28"/>
    </row>
    <row r="29" spans="1:18" x14ac:dyDescent="0.25">
      <c r="A29" s="18" t="s">
        <v>1</v>
      </c>
      <c r="B29" s="18">
        <v>5</v>
      </c>
      <c r="C29" s="18">
        <v>5</v>
      </c>
      <c r="D29" s="18">
        <v>2</v>
      </c>
      <c r="E29" s="18">
        <v>5</v>
      </c>
      <c r="P29"/>
      <c r="Q29"/>
      <c r="R29"/>
    </row>
    <row r="30" spans="1:18" x14ac:dyDescent="0.25">
      <c r="A30" s="18" t="s">
        <v>1</v>
      </c>
      <c r="B30" s="18">
        <v>5</v>
      </c>
      <c r="C30" s="18">
        <v>5</v>
      </c>
      <c r="D30" s="18">
        <v>5</v>
      </c>
      <c r="E30" s="18">
        <v>3</v>
      </c>
      <c r="P30"/>
      <c r="Q30"/>
      <c r="R30"/>
    </row>
    <row r="31" spans="1:18" x14ac:dyDescent="0.25">
      <c r="A31" s="18" t="s">
        <v>1</v>
      </c>
      <c r="B31" s="18">
        <v>4</v>
      </c>
      <c r="C31" s="18">
        <v>4</v>
      </c>
      <c r="D31" s="18">
        <v>5</v>
      </c>
      <c r="E31" s="18">
        <v>4</v>
      </c>
      <c r="P31"/>
      <c r="Q31"/>
      <c r="R31"/>
    </row>
    <row r="32" spans="1:18" x14ac:dyDescent="0.25">
      <c r="A32" s="18" t="s">
        <v>1</v>
      </c>
      <c r="B32" s="18">
        <v>5</v>
      </c>
      <c r="C32" s="18">
        <v>4</v>
      </c>
      <c r="D32" s="18">
        <v>4</v>
      </c>
      <c r="E32" s="18">
        <v>4</v>
      </c>
    </row>
    <row r="33" spans="1:5" x14ac:dyDescent="0.25">
      <c r="A33" s="18" t="s">
        <v>1</v>
      </c>
      <c r="B33" s="18">
        <v>5</v>
      </c>
      <c r="C33" s="18">
        <v>1</v>
      </c>
      <c r="D33" s="18">
        <v>5</v>
      </c>
      <c r="E33" s="18">
        <v>5</v>
      </c>
    </row>
    <row r="34" spans="1:5" x14ac:dyDescent="0.25">
      <c r="A34" s="18" t="s">
        <v>1</v>
      </c>
      <c r="B34" s="18">
        <v>5</v>
      </c>
      <c r="C34" s="18">
        <v>4</v>
      </c>
      <c r="D34" s="18">
        <v>3</v>
      </c>
      <c r="E34" s="18">
        <v>5</v>
      </c>
    </row>
    <row r="35" spans="1:5" x14ac:dyDescent="0.25">
      <c r="A35" s="18" t="s">
        <v>1</v>
      </c>
      <c r="B35" s="18">
        <v>4</v>
      </c>
      <c r="C35" s="18">
        <v>5</v>
      </c>
      <c r="D35" s="18">
        <v>1</v>
      </c>
      <c r="E35" s="18">
        <v>4</v>
      </c>
    </row>
    <row r="36" spans="1:5" x14ac:dyDescent="0.25">
      <c r="A36" s="18" t="s">
        <v>1</v>
      </c>
      <c r="B36" s="18">
        <v>4</v>
      </c>
      <c r="C36" s="18">
        <v>4</v>
      </c>
      <c r="D36" s="18">
        <v>3</v>
      </c>
      <c r="E36" s="18">
        <v>5</v>
      </c>
    </row>
    <row r="37" spans="1:5" x14ac:dyDescent="0.25">
      <c r="A37" s="18" t="s">
        <v>1</v>
      </c>
      <c r="B37" s="18">
        <v>5</v>
      </c>
      <c r="C37" s="18">
        <v>3</v>
      </c>
      <c r="D37" s="18">
        <v>4</v>
      </c>
      <c r="E37" s="18">
        <v>4</v>
      </c>
    </row>
    <row r="38" spans="1:5" x14ac:dyDescent="0.25">
      <c r="A38" s="18" t="s">
        <v>1</v>
      </c>
      <c r="B38" s="18">
        <v>5</v>
      </c>
      <c r="C38" s="18">
        <v>5</v>
      </c>
      <c r="D38" s="18">
        <v>2</v>
      </c>
      <c r="E38" s="18">
        <v>4</v>
      </c>
    </row>
    <row r="39" spans="1:5" x14ac:dyDescent="0.25">
      <c r="A39" s="18" t="s">
        <v>1</v>
      </c>
      <c r="B39" s="18">
        <v>5</v>
      </c>
      <c r="C39" s="18">
        <v>4</v>
      </c>
      <c r="D39" s="18">
        <v>4</v>
      </c>
      <c r="E39" s="18">
        <v>4</v>
      </c>
    </row>
    <row r="40" spans="1:5" x14ac:dyDescent="0.25">
      <c r="A40" s="18" t="s">
        <v>1</v>
      </c>
      <c r="B40" s="18">
        <v>5</v>
      </c>
      <c r="C40" s="18">
        <v>5</v>
      </c>
      <c r="D40" s="18">
        <v>4</v>
      </c>
      <c r="E40" s="18">
        <v>4</v>
      </c>
    </row>
    <row r="41" spans="1:5" x14ac:dyDescent="0.25">
      <c r="A41" s="18" t="s">
        <v>1</v>
      </c>
      <c r="B41" s="18">
        <v>5</v>
      </c>
      <c r="C41" s="18">
        <v>5</v>
      </c>
      <c r="D41" s="18">
        <v>4</v>
      </c>
      <c r="E41" s="18">
        <v>5</v>
      </c>
    </row>
    <row r="42" spans="1:5" x14ac:dyDescent="0.25">
      <c r="A42" s="18" t="s">
        <v>1</v>
      </c>
      <c r="B42" s="18">
        <v>4</v>
      </c>
      <c r="C42" s="18">
        <v>3</v>
      </c>
      <c r="D42" s="18">
        <v>3</v>
      </c>
      <c r="E42" s="18">
        <v>5</v>
      </c>
    </row>
    <row r="43" spans="1:5" x14ac:dyDescent="0.25">
      <c r="A43" s="18" t="s">
        <v>1</v>
      </c>
      <c r="B43" s="18">
        <v>5</v>
      </c>
      <c r="C43" s="18">
        <v>4</v>
      </c>
      <c r="D43" s="18">
        <v>4</v>
      </c>
      <c r="E43" s="18">
        <v>3</v>
      </c>
    </row>
    <row r="44" spans="1:5" x14ac:dyDescent="0.25">
      <c r="A44" s="18" t="s">
        <v>1</v>
      </c>
      <c r="B44" s="18">
        <v>5</v>
      </c>
      <c r="C44" s="18">
        <v>4</v>
      </c>
      <c r="D44" s="18">
        <v>3</v>
      </c>
      <c r="E44" s="18">
        <v>4</v>
      </c>
    </row>
    <row r="45" spans="1:5" x14ac:dyDescent="0.25">
      <c r="A45" s="18" t="s">
        <v>1</v>
      </c>
      <c r="B45" s="18">
        <v>5</v>
      </c>
      <c r="C45" s="18">
        <v>5</v>
      </c>
      <c r="D45" s="18">
        <v>1</v>
      </c>
      <c r="E45" s="18">
        <v>5</v>
      </c>
    </row>
    <row r="46" spans="1:5" x14ac:dyDescent="0.25">
      <c r="A46" s="18" t="s">
        <v>1</v>
      </c>
      <c r="B46" s="18">
        <v>5</v>
      </c>
      <c r="C46" s="18">
        <v>4</v>
      </c>
      <c r="D46" s="18">
        <v>5</v>
      </c>
      <c r="E46" s="18">
        <v>4</v>
      </c>
    </row>
    <row r="47" spans="1:5" x14ac:dyDescent="0.25">
      <c r="A47" s="18" t="s">
        <v>1</v>
      </c>
      <c r="B47" s="18">
        <v>3</v>
      </c>
      <c r="C47" s="18">
        <v>4</v>
      </c>
      <c r="D47" s="18">
        <v>3</v>
      </c>
      <c r="E47" s="18">
        <v>4</v>
      </c>
    </row>
    <row r="48" spans="1:5" x14ac:dyDescent="0.25">
      <c r="A48" s="18" t="s">
        <v>1</v>
      </c>
      <c r="B48" s="18">
        <v>5</v>
      </c>
      <c r="C48" s="18">
        <v>4</v>
      </c>
      <c r="D48" s="18">
        <v>2</v>
      </c>
      <c r="E48" s="18">
        <v>4</v>
      </c>
    </row>
    <row r="49" spans="1:5" x14ac:dyDescent="0.25">
      <c r="A49" s="18" t="s">
        <v>1</v>
      </c>
      <c r="B49" s="18">
        <v>5</v>
      </c>
      <c r="C49" s="18">
        <v>5</v>
      </c>
      <c r="D49" s="18">
        <v>4</v>
      </c>
      <c r="E49" s="18">
        <v>5</v>
      </c>
    </row>
    <row r="50" spans="1:5" x14ac:dyDescent="0.25">
      <c r="A50" s="18" t="s">
        <v>1</v>
      </c>
      <c r="B50" s="18">
        <v>5</v>
      </c>
      <c r="C50" s="18">
        <v>5</v>
      </c>
      <c r="D50" s="18">
        <v>3</v>
      </c>
      <c r="E50" s="18">
        <v>4</v>
      </c>
    </row>
    <row r="51" spans="1:5" x14ac:dyDescent="0.25">
      <c r="A51" s="18" t="s">
        <v>1</v>
      </c>
      <c r="B51" s="18">
        <v>5</v>
      </c>
      <c r="C51" s="18">
        <v>4</v>
      </c>
      <c r="D51" s="18">
        <v>4</v>
      </c>
      <c r="E51" s="18">
        <v>4</v>
      </c>
    </row>
    <row r="52" spans="1:5" x14ac:dyDescent="0.25">
      <c r="A52" s="18" t="s">
        <v>1</v>
      </c>
      <c r="B52" s="18">
        <v>5</v>
      </c>
      <c r="C52" s="18">
        <v>4</v>
      </c>
      <c r="D52" s="18">
        <v>4</v>
      </c>
      <c r="E52" s="18">
        <v>4</v>
      </c>
    </row>
    <row r="53" spans="1:5" x14ac:dyDescent="0.25">
      <c r="A53" s="18" t="s">
        <v>1</v>
      </c>
      <c r="B53" s="18">
        <v>5</v>
      </c>
      <c r="C53" s="18">
        <v>4</v>
      </c>
      <c r="D53" s="18">
        <v>4</v>
      </c>
      <c r="E53" s="18">
        <v>5</v>
      </c>
    </row>
    <row r="54" spans="1:5" x14ac:dyDescent="0.25">
      <c r="A54" s="18" t="s">
        <v>1</v>
      </c>
      <c r="B54" s="18">
        <v>5</v>
      </c>
      <c r="C54" s="18">
        <v>4</v>
      </c>
      <c r="D54" s="18">
        <v>1</v>
      </c>
      <c r="E54" s="18">
        <v>4</v>
      </c>
    </row>
    <row r="55" spans="1:5" x14ac:dyDescent="0.25">
      <c r="A55" s="18" t="s">
        <v>1</v>
      </c>
      <c r="B55" s="18">
        <v>5</v>
      </c>
      <c r="C55" s="18">
        <v>4</v>
      </c>
      <c r="D55" s="18">
        <v>5</v>
      </c>
      <c r="E55" s="18">
        <v>5</v>
      </c>
    </row>
    <row r="56" spans="1:5" x14ac:dyDescent="0.25">
      <c r="A56" s="18" t="s">
        <v>1</v>
      </c>
      <c r="B56" s="18">
        <v>5</v>
      </c>
      <c r="C56" s="18">
        <v>5</v>
      </c>
      <c r="D56" s="18">
        <v>3</v>
      </c>
      <c r="E56" s="18">
        <v>4</v>
      </c>
    </row>
    <row r="57" spans="1:5" x14ac:dyDescent="0.25">
      <c r="A57" s="18" t="s">
        <v>1</v>
      </c>
      <c r="B57" s="18">
        <v>5</v>
      </c>
      <c r="C57" s="18">
        <v>4</v>
      </c>
      <c r="D57" s="18">
        <v>4</v>
      </c>
      <c r="E57" s="18">
        <v>5</v>
      </c>
    </row>
    <row r="58" spans="1:5" x14ac:dyDescent="0.25">
      <c r="A58" s="18" t="s">
        <v>1</v>
      </c>
      <c r="B58" s="18">
        <v>4</v>
      </c>
      <c r="C58" s="18">
        <v>3</v>
      </c>
      <c r="D58" s="18">
        <v>5</v>
      </c>
      <c r="E58" s="18">
        <v>5</v>
      </c>
    </row>
    <row r="59" spans="1:5" x14ac:dyDescent="0.25">
      <c r="A59" s="18" t="s">
        <v>1</v>
      </c>
      <c r="B59" s="18">
        <v>5</v>
      </c>
      <c r="C59" s="18">
        <v>4</v>
      </c>
      <c r="D59" s="18">
        <v>4</v>
      </c>
      <c r="E59" s="18">
        <v>4</v>
      </c>
    </row>
    <row r="60" spans="1:5" x14ac:dyDescent="0.25">
      <c r="A60" s="18" t="s">
        <v>1</v>
      </c>
      <c r="B60" s="18">
        <v>5</v>
      </c>
      <c r="C60" s="18">
        <v>5</v>
      </c>
      <c r="D60" s="18">
        <v>5</v>
      </c>
      <c r="E60" s="18">
        <v>5</v>
      </c>
    </row>
    <row r="61" spans="1:5" x14ac:dyDescent="0.25">
      <c r="A61" s="18" t="s">
        <v>1</v>
      </c>
      <c r="B61" s="18">
        <v>5</v>
      </c>
      <c r="C61" s="18">
        <v>5</v>
      </c>
      <c r="D61" s="18">
        <v>4</v>
      </c>
      <c r="E61" s="18">
        <v>5</v>
      </c>
    </row>
    <row r="62" spans="1:5" x14ac:dyDescent="0.25">
      <c r="A62" s="18" t="s">
        <v>1</v>
      </c>
      <c r="B62" s="18">
        <v>4</v>
      </c>
      <c r="C62" s="18">
        <v>4</v>
      </c>
      <c r="D62" s="18">
        <v>4</v>
      </c>
      <c r="E62" s="18">
        <v>4</v>
      </c>
    </row>
    <row r="63" spans="1:5" x14ac:dyDescent="0.25">
      <c r="A63" s="18" t="s">
        <v>1</v>
      </c>
      <c r="B63" s="18">
        <v>5</v>
      </c>
      <c r="C63" s="18">
        <v>4</v>
      </c>
      <c r="D63" s="18">
        <v>5</v>
      </c>
      <c r="E63" s="18">
        <v>5</v>
      </c>
    </row>
    <row r="64" spans="1:5" x14ac:dyDescent="0.25">
      <c r="A64" s="18" t="s">
        <v>1</v>
      </c>
      <c r="B64" s="18">
        <v>4</v>
      </c>
      <c r="C64" s="18">
        <v>5</v>
      </c>
      <c r="D64" s="18">
        <v>5</v>
      </c>
      <c r="E64" s="18">
        <v>4</v>
      </c>
    </row>
    <row r="65" spans="1:18" x14ac:dyDescent="0.25">
      <c r="A65" s="18" t="s">
        <v>1</v>
      </c>
      <c r="B65" s="18">
        <v>5</v>
      </c>
      <c r="C65" s="18">
        <v>5</v>
      </c>
      <c r="D65" s="18">
        <v>5</v>
      </c>
      <c r="E65" s="18">
        <v>4</v>
      </c>
    </row>
    <row r="66" spans="1:18" x14ac:dyDescent="0.25">
      <c r="A66" s="18" t="s">
        <v>1</v>
      </c>
      <c r="B66" s="18">
        <v>5</v>
      </c>
      <c r="C66" s="18">
        <v>5</v>
      </c>
      <c r="D66" s="18">
        <v>3</v>
      </c>
      <c r="E66" s="18">
        <v>5</v>
      </c>
    </row>
    <row r="67" spans="1:18" x14ac:dyDescent="0.25">
      <c r="A67" s="18" t="s">
        <v>1</v>
      </c>
      <c r="B67" s="18">
        <v>5</v>
      </c>
      <c r="C67" s="18">
        <v>4</v>
      </c>
      <c r="D67" s="18">
        <v>4</v>
      </c>
      <c r="E67" s="18">
        <v>4</v>
      </c>
    </row>
    <row r="68" spans="1:18" x14ac:dyDescent="0.25">
      <c r="A68" s="18" t="s">
        <v>1</v>
      </c>
      <c r="B68" s="18">
        <v>5</v>
      </c>
      <c r="C68" s="18">
        <v>4</v>
      </c>
      <c r="D68" s="18">
        <v>5</v>
      </c>
      <c r="E68" s="18">
        <v>2</v>
      </c>
    </row>
    <row r="69" spans="1:18" x14ac:dyDescent="0.25">
      <c r="A69" s="18" t="s">
        <v>1</v>
      </c>
      <c r="B69" s="18">
        <v>4</v>
      </c>
      <c r="C69" s="18">
        <v>4</v>
      </c>
      <c r="D69" s="18">
        <v>5</v>
      </c>
      <c r="E69" s="18">
        <v>5</v>
      </c>
    </row>
    <row r="70" spans="1:18" x14ac:dyDescent="0.25">
      <c r="A70" s="18" t="s">
        <v>1</v>
      </c>
      <c r="B70" s="18">
        <v>4</v>
      </c>
      <c r="C70" s="18">
        <v>4</v>
      </c>
      <c r="D70" s="18">
        <v>4</v>
      </c>
      <c r="E70" s="18">
        <v>5</v>
      </c>
    </row>
    <row r="71" spans="1:18" x14ac:dyDescent="0.25">
      <c r="A71" s="18" t="s">
        <v>1</v>
      </c>
      <c r="B71" s="18">
        <v>5</v>
      </c>
      <c r="C71" s="18">
        <v>4</v>
      </c>
      <c r="D71" s="18">
        <v>4</v>
      </c>
      <c r="E71" s="18">
        <v>4</v>
      </c>
    </row>
    <row r="72" spans="1:18" x14ac:dyDescent="0.25">
      <c r="A72" s="18" t="s">
        <v>1</v>
      </c>
      <c r="B72" s="18">
        <v>5</v>
      </c>
      <c r="C72" s="18">
        <v>4</v>
      </c>
      <c r="D72" s="18">
        <v>3</v>
      </c>
      <c r="E72" s="18">
        <v>5</v>
      </c>
      <c r="G72" s="18">
        <v>2</v>
      </c>
      <c r="H72" s="18" t="s">
        <v>104</v>
      </c>
    </row>
    <row r="73" spans="1:18" x14ac:dyDescent="0.25">
      <c r="A73" s="18" t="s">
        <v>1</v>
      </c>
      <c r="B73" s="18">
        <v>5</v>
      </c>
      <c r="C73" s="18">
        <v>4</v>
      </c>
      <c r="D73" s="18">
        <v>5</v>
      </c>
      <c r="E73" s="18">
        <v>4</v>
      </c>
    </row>
    <row r="74" spans="1:18" x14ac:dyDescent="0.25">
      <c r="A74" s="18" t="s">
        <v>1</v>
      </c>
      <c r="B74" s="18">
        <v>5</v>
      </c>
      <c r="C74" s="18">
        <v>5</v>
      </c>
      <c r="D74" s="18">
        <v>4</v>
      </c>
      <c r="E74" s="18">
        <v>5</v>
      </c>
      <c r="Q74" s="14" t="s">
        <v>100</v>
      </c>
      <c r="R74" t="s">
        <v>103</v>
      </c>
    </row>
    <row r="75" spans="1:18" x14ac:dyDescent="0.25">
      <c r="A75" s="18" t="s">
        <v>1</v>
      </c>
      <c r="B75" s="18">
        <v>5</v>
      </c>
      <c r="C75" s="18">
        <v>4</v>
      </c>
      <c r="D75" s="18">
        <v>4</v>
      </c>
      <c r="E75" s="18">
        <v>4</v>
      </c>
      <c r="Q75" s="15" t="s">
        <v>5</v>
      </c>
      <c r="R75" s="16">
        <v>3.8</v>
      </c>
    </row>
    <row r="76" spans="1:18" x14ac:dyDescent="0.25">
      <c r="A76" s="18" t="s">
        <v>1</v>
      </c>
      <c r="B76" s="18">
        <v>5</v>
      </c>
      <c r="C76" s="18">
        <v>4</v>
      </c>
      <c r="D76" s="18">
        <v>5</v>
      </c>
      <c r="E76" s="18">
        <v>2</v>
      </c>
      <c r="Q76" s="15" t="s">
        <v>3</v>
      </c>
      <c r="R76" s="16">
        <v>4.0999999999999996</v>
      </c>
    </row>
    <row r="77" spans="1:18" x14ac:dyDescent="0.25">
      <c r="A77" s="18" t="s">
        <v>1</v>
      </c>
      <c r="B77" s="18">
        <v>5</v>
      </c>
      <c r="C77" s="18">
        <v>3</v>
      </c>
      <c r="D77" s="18">
        <v>4</v>
      </c>
      <c r="E77" s="18">
        <v>5</v>
      </c>
      <c r="Q77" s="15" t="s">
        <v>1</v>
      </c>
      <c r="R77" s="16">
        <v>4.5999999999999996</v>
      </c>
    </row>
    <row r="78" spans="1:18" x14ac:dyDescent="0.25">
      <c r="A78" s="18" t="s">
        <v>1</v>
      </c>
      <c r="B78" s="18">
        <v>5</v>
      </c>
      <c r="C78" s="18">
        <v>4</v>
      </c>
      <c r="D78" s="18">
        <v>5</v>
      </c>
      <c r="E78" s="18">
        <v>5</v>
      </c>
      <c r="Q78" s="15" t="s">
        <v>4</v>
      </c>
      <c r="R78" s="16">
        <v>4.4000000000000004</v>
      </c>
    </row>
    <row r="79" spans="1:18" x14ac:dyDescent="0.25">
      <c r="A79" s="18" t="s">
        <v>1</v>
      </c>
      <c r="B79" s="18">
        <v>5</v>
      </c>
      <c r="C79" s="18">
        <v>4</v>
      </c>
      <c r="D79" s="18">
        <v>1</v>
      </c>
      <c r="E79" s="18">
        <v>5</v>
      </c>
      <c r="Q79" s="15" t="s">
        <v>2</v>
      </c>
      <c r="R79" s="16">
        <v>4.28</v>
      </c>
    </row>
    <row r="80" spans="1:18" x14ac:dyDescent="0.25">
      <c r="A80" s="18" t="s">
        <v>1</v>
      </c>
      <c r="B80" s="18">
        <v>4</v>
      </c>
      <c r="C80" s="18">
        <v>5</v>
      </c>
      <c r="D80" s="18">
        <v>3</v>
      </c>
      <c r="E80" s="18">
        <v>5</v>
      </c>
      <c r="Q80" s="15" t="s">
        <v>99</v>
      </c>
      <c r="R80" s="16">
        <v>4.3949999999999996</v>
      </c>
    </row>
    <row r="81" spans="1:8" x14ac:dyDescent="0.25">
      <c r="A81" s="18" t="s">
        <v>1</v>
      </c>
      <c r="B81" s="18">
        <v>3</v>
      </c>
      <c r="C81" s="18">
        <v>5</v>
      </c>
      <c r="D81" s="18">
        <v>2</v>
      </c>
      <c r="E81" s="18">
        <v>5</v>
      </c>
    </row>
    <row r="82" spans="1:8" x14ac:dyDescent="0.25">
      <c r="A82" s="18" t="s">
        <v>1</v>
      </c>
      <c r="B82" s="18">
        <v>5</v>
      </c>
      <c r="C82" s="18">
        <v>5</v>
      </c>
      <c r="D82" s="18">
        <v>4</v>
      </c>
      <c r="E82" s="18">
        <v>4</v>
      </c>
    </row>
    <row r="83" spans="1:8" x14ac:dyDescent="0.25">
      <c r="A83" s="18" t="s">
        <v>1</v>
      </c>
      <c r="B83" s="18">
        <v>4</v>
      </c>
      <c r="C83" s="18">
        <v>4</v>
      </c>
      <c r="D83" s="18">
        <v>3</v>
      </c>
      <c r="E83" s="18">
        <v>5</v>
      </c>
    </row>
    <row r="84" spans="1:8" x14ac:dyDescent="0.25">
      <c r="A84" s="18" t="s">
        <v>1</v>
      </c>
      <c r="B84" s="18">
        <v>3</v>
      </c>
      <c r="C84" s="18">
        <v>2</v>
      </c>
      <c r="D84" s="18">
        <v>4</v>
      </c>
      <c r="E84" s="18">
        <v>5</v>
      </c>
    </row>
    <row r="85" spans="1:8" x14ac:dyDescent="0.25">
      <c r="A85" s="18" t="s">
        <v>1</v>
      </c>
      <c r="B85" s="18">
        <v>1</v>
      </c>
      <c r="C85" s="18">
        <v>4</v>
      </c>
      <c r="D85" s="18">
        <v>3</v>
      </c>
      <c r="E85" s="18">
        <v>4</v>
      </c>
    </row>
    <row r="86" spans="1:8" x14ac:dyDescent="0.25">
      <c r="A86" s="18" t="s">
        <v>1</v>
      </c>
      <c r="B86" s="18">
        <v>4</v>
      </c>
      <c r="C86" s="18">
        <v>5</v>
      </c>
      <c r="D86" s="18">
        <v>3</v>
      </c>
      <c r="E86" s="18">
        <v>5</v>
      </c>
    </row>
    <row r="87" spans="1:8" x14ac:dyDescent="0.25">
      <c r="A87" s="18" t="s">
        <v>1</v>
      </c>
      <c r="B87" s="18">
        <v>5</v>
      </c>
      <c r="C87" s="18">
        <v>5</v>
      </c>
      <c r="D87" s="18">
        <v>4</v>
      </c>
      <c r="E87" s="18">
        <v>4</v>
      </c>
    </row>
    <row r="88" spans="1:8" x14ac:dyDescent="0.25">
      <c r="A88" s="18" t="s">
        <v>1</v>
      </c>
      <c r="B88" s="18">
        <v>4</v>
      </c>
      <c r="C88" s="18">
        <v>5</v>
      </c>
      <c r="D88" s="18">
        <v>5</v>
      </c>
      <c r="E88" s="18">
        <v>5</v>
      </c>
    </row>
    <row r="89" spans="1:8" x14ac:dyDescent="0.25">
      <c r="A89" s="18" t="s">
        <v>1</v>
      </c>
      <c r="B89" s="18">
        <v>5</v>
      </c>
      <c r="C89" s="18">
        <v>5</v>
      </c>
      <c r="D89" s="18">
        <v>4</v>
      </c>
      <c r="E89" s="18">
        <v>5</v>
      </c>
      <c r="H89" s="18" t="s">
        <v>106</v>
      </c>
    </row>
    <row r="90" spans="1:8" x14ac:dyDescent="0.25">
      <c r="A90" s="18" t="s">
        <v>1</v>
      </c>
      <c r="B90" s="18">
        <v>5</v>
      </c>
      <c r="C90" s="18">
        <v>5</v>
      </c>
      <c r="D90" s="18">
        <v>4</v>
      </c>
      <c r="E90" s="18">
        <v>4</v>
      </c>
      <c r="H90" s="18" t="s">
        <v>105</v>
      </c>
    </row>
    <row r="91" spans="1:8" x14ac:dyDescent="0.25">
      <c r="A91" s="18" t="s">
        <v>1</v>
      </c>
      <c r="B91" s="18">
        <v>4</v>
      </c>
      <c r="C91" s="18">
        <v>2</v>
      </c>
      <c r="D91" s="18">
        <v>4</v>
      </c>
      <c r="E91" s="18">
        <v>5</v>
      </c>
    </row>
    <row r="92" spans="1:8" x14ac:dyDescent="0.25">
      <c r="A92" s="18" t="s">
        <v>1</v>
      </c>
      <c r="B92" s="18">
        <v>5</v>
      </c>
      <c r="C92" s="18">
        <v>4</v>
      </c>
      <c r="D92" s="18">
        <v>5</v>
      </c>
      <c r="E92" s="18">
        <v>4</v>
      </c>
      <c r="G92" s="18">
        <v>3</v>
      </c>
      <c r="H92" s="18" t="s">
        <v>110</v>
      </c>
    </row>
    <row r="93" spans="1:8" x14ac:dyDescent="0.25">
      <c r="A93" s="18" t="s">
        <v>1</v>
      </c>
      <c r="B93" s="18">
        <v>5</v>
      </c>
      <c r="C93" s="18">
        <v>4</v>
      </c>
      <c r="D93" s="18">
        <v>5</v>
      </c>
      <c r="E93" s="18">
        <v>4</v>
      </c>
    </row>
    <row r="94" spans="1:8" x14ac:dyDescent="0.25">
      <c r="A94" s="18" t="s">
        <v>1</v>
      </c>
      <c r="B94" s="18">
        <v>5</v>
      </c>
      <c r="C94" s="18">
        <v>5</v>
      </c>
      <c r="D94" s="18">
        <v>4</v>
      </c>
      <c r="E94" s="18">
        <v>3</v>
      </c>
    </row>
    <row r="95" spans="1:8" x14ac:dyDescent="0.25">
      <c r="A95" s="18" t="s">
        <v>1</v>
      </c>
      <c r="B95" s="18">
        <v>5</v>
      </c>
      <c r="C95" s="18">
        <v>5</v>
      </c>
      <c r="D95" s="18">
        <v>5</v>
      </c>
      <c r="E95" s="18">
        <v>5</v>
      </c>
    </row>
    <row r="96" spans="1:8" x14ac:dyDescent="0.25">
      <c r="A96" s="18" t="s">
        <v>1</v>
      </c>
      <c r="B96" s="18">
        <v>4</v>
      </c>
      <c r="C96" s="18">
        <v>5</v>
      </c>
      <c r="D96" s="18">
        <v>5</v>
      </c>
      <c r="E96" s="18">
        <v>3</v>
      </c>
    </row>
    <row r="97" spans="1:5" x14ac:dyDescent="0.25">
      <c r="A97" s="18" t="s">
        <v>1</v>
      </c>
      <c r="B97" s="18">
        <v>5</v>
      </c>
      <c r="C97" s="18">
        <v>5</v>
      </c>
      <c r="D97" s="18">
        <v>4</v>
      </c>
      <c r="E97" s="18">
        <v>5</v>
      </c>
    </row>
    <row r="98" spans="1:5" x14ac:dyDescent="0.25">
      <c r="A98" s="18" t="s">
        <v>1</v>
      </c>
      <c r="B98" s="18">
        <v>4</v>
      </c>
      <c r="C98" s="18">
        <v>4</v>
      </c>
      <c r="D98" s="18">
        <v>5</v>
      </c>
      <c r="E98" s="18">
        <v>5</v>
      </c>
    </row>
    <row r="99" spans="1:5" x14ac:dyDescent="0.25">
      <c r="A99" s="18" t="s">
        <v>1</v>
      </c>
      <c r="B99" s="18">
        <v>5</v>
      </c>
      <c r="C99" s="18">
        <v>5</v>
      </c>
      <c r="D99" s="18">
        <v>3</v>
      </c>
      <c r="E99" s="18">
        <v>4</v>
      </c>
    </row>
    <row r="100" spans="1:5" x14ac:dyDescent="0.25">
      <c r="A100" s="18" t="s">
        <v>1</v>
      </c>
      <c r="B100" s="18">
        <v>4</v>
      </c>
      <c r="C100" s="18">
        <v>5</v>
      </c>
      <c r="D100" s="18">
        <v>2</v>
      </c>
      <c r="E100" s="18">
        <v>4</v>
      </c>
    </row>
    <row r="101" spans="1:5" x14ac:dyDescent="0.25">
      <c r="A101" s="18" t="s">
        <v>1</v>
      </c>
      <c r="B101" s="18">
        <v>5</v>
      </c>
      <c r="C101" s="18">
        <v>5</v>
      </c>
      <c r="D101" s="18">
        <v>5</v>
      </c>
      <c r="E101" s="18">
        <v>4</v>
      </c>
    </row>
    <row r="102" spans="1:5" x14ac:dyDescent="0.25">
      <c r="A102" s="18" t="s">
        <v>1</v>
      </c>
      <c r="B102" s="18">
        <v>4</v>
      </c>
      <c r="C102" s="18">
        <v>5</v>
      </c>
      <c r="D102" s="18">
        <v>4</v>
      </c>
      <c r="E102" s="18">
        <v>3</v>
      </c>
    </row>
    <row r="103" spans="1:5" x14ac:dyDescent="0.25">
      <c r="A103" s="18" t="s">
        <v>1</v>
      </c>
      <c r="B103" s="18">
        <v>4</v>
      </c>
      <c r="C103" s="18">
        <v>5</v>
      </c>
      <c r="D103" s="18">
        <v>5</v>
      </c>
      <c r="E103" s="18">
        <v>4</v>
      </c>
    </row>
    <row r="104" spans="1:5" x14ac:dyDescent="0.25">
      <c r="A104" s="18" t="s">
        <v>2</v>
      </c>
      <c r="B104" s="18">
        <v>5</v>
      </c>
      <c r="C104" s="18">
        <v>4</v>
      </c>
      <c r="D104" s="18">
        <v>3</v>
      </c>
      <c r="E104" s="18">
        <v>5</v>
      </c>
    </row>
    <row r="105" spans="1:5" x14ac:dyDescent="0.25">
      <c r="A105" s="18" t="s">
        <v>2</v>
      </c>
      <c r="B105" s="18">
        <v>5</v>
      </c>
      <c r="C105" s="18">
        <v>4</v>
      </c>
      <c r="D105" s="18">
        <v>2</v>
      </c>
      <c r="E105" s="18">
        <v>4</v>
      </c>
    </row>
    <row r="106" spans="1:5" x14ac:dyDescent="0.25">
      <c r="A106" s="18" t="s">
        <v>2</v>
      </c>
      <c r="B106" s="18">
        <v>5</v>
      </c>
      <c r="C106" s="18">
        <v>4</v>
      </c>
      <c r="D106" s="18">
        <v>5</v>
      </c>
      <c r="E106" s="18">
        <v>5</v>
      </c>
    </row>
    <row r="107" spans="1:5" x14ac:dyDescent="0.25">
      <c r="A107" s="18" t="s">
        <v>2</v>
      </c>
      <c r="B107" s="18">
        <v>4</v>
      </c>
      <c r="C107" s="18">
        <v>2</v>
      </c>
      <c r="D107" s="18">
        <v>4</v>
      </c>
      <c r="E107" s="18">
        <v>5</v>
      </c>
    </row>
    <row r="108" spans="1:5" x14ac:dyDescent="0.25">
      <c r="A108" s="18" t="s">
        <v>2</v>
      </c>
      <c r="B108" s="18">
        <v>5</v>
      </c>
      <c r="C108" s="18">
        <v>4</v>
      </c>
      <c r="D108" s="18">
        <v>4</v>
      </c>
      <c r="E108" s="18">
        <v>5</v>
      </c>
    </row>
    <row r="109" spans="1:5" x14ac:dyDescent="0.25">
      <c r="A109" s="18" t="s">
        <v>2</v>
      </c>
      <c r="B109" s="18">
        <v>4</v>
      </c>
      <c r="C109" s="18">
        <v>5</v>
      </c>
      <c r="D109" s="18">
        <v>2</v>
      </c>
      <c r="E109" s="18">
        <v>5</v>
      </c>
    </row>
    <row r="110" spans="1:5" x14ac:dyDescent="0.25">
      <c r="A110" s="18" t="s">
        <v>2</v>
      </c>
      <c r="B110" s="18">
        <v>5</v>
      </c>
      <c r="C110" s="18">
        <v>4</v>
      </c>
      <c r="D110" s="18">
        <v>4</v>
      </c>
      <c r="E110" s="18">
        <v>4</v>
      </c>
    </row>
    <row r="111" spans="1:5" x14ac:dyDescent="0.25">
      <c r="A111" s="18" t="s">
        <v>2</v>
      </c>
      <c r="B111" s="18">
        <v>4</v>
      </c>
      <c r="C111" s="18">
        <v>5</v>
      </c>
      <c r="D111" s="18">
        <v>3</v>
      </c>
      <c r="E111" s="18">
        <v>5</v>
      </c>
    </row>
    <row r="112" spans="1:5" x14ac:dyDescent="0.25">
      <c r="A112" s="18" t="s">
        <v>2</v>
      </c>
      <c r="B112" s="18">
        <v>4</v>
      </c>
      <c r="C112" s="18">
        <v>4</v>
      </c>
      <c r="D112" s="18">
        <v>4</v>
      </c>
      <c r="E112" s="18">
        <v>3</v>
      </c>
    </row>
    <row r="113" spans="1:5" x14ac:dyDescent="0.25">
      <c r="A113" s="18" t="s">
        <v>2</v>
      </c>
      <c r="B113" s="18">
        <v>4</v>
      </c>
      <c r="C113" s="18">
        <v>4</v>
      </c>
      <c r="D113" s="18">
        <v>2</v>
      </c>
      <c r="E113" s="18">
        <v>4</v>
      </c>
    </row>
    <row r="114" spans="1:5" x14ac:dyDescent="0.25">
      <c r="A114" s="18" t="s">
        <v>2</v>
      </c>
      <c r="B114" s="18">
        <v>5</v>
      </c>
      <c r="C114" s="18">
        <v>4</v>
      </c>
      <c r="D114" s="18">
        <v>3</v>
      </c>
      <c r="E114" s="18">
        <v>4</v>
      </c>
    </row>
    <row r="115" spans="1:5" x14ac:dyDescent="0.25">
      <c r="A115" s="18" t="s">
        <v>2</v>
      </c>
      <c r="B115" s="18">
        <v>3</v>
      </c>
      <c r="C115" s="18">
        <v>3</v>
      </c>
      <c r="D115" s="18">
        <v>5</v>
      </c>
      <c r="E115" s="18">
        <v>5</v>
      </c>
    </row>
    <row r="116" spans="1:5" x14ac:dyDescent="0.25">
      <c r="A116" s="18" t="s">
        <v>2</v>
      </c>
      <c r="B116" s="18">
        <v>5</v>
      </c>
      <c r="C116" s="18">
        <v>4</v>
      </c>
      <c r="D116" s="18">
        <v>3</v>
      </c>
      <c r="E116" s="18">
        <v>4</v>
      </c>
    </row>
    <row r="117" spans="1:5" x14ac:dyDescent="0.25">
      <c r="A117" s="18" t="s">
        <v>2</v>
      </c>
      <c r="B117" s="18">
        <v>5</v>
      </c>
      <c r="C117" s="18">
        <v>4</v>
      </c>
      <c r="D117" s="18">
        <v>2</v>
      </c>
      <c r="E117" s="18">
        <v>5</v>
      </c>
    </row>
    <row r="118" spans="1:5" x14ac:dyDescent="0.25">
      <c r="A118" s="18" t="s">
        <v>2</v>
      </c>
      <c r="B118" s="18">
        <v>4</v>
      </c>
      <c r="C118" s="18">
        <v>4</v>
      </c>
      <c r="D118" s="18">
        <v>3</v>
      </c>
      <c r="E118" s="18">
        <v>4</v>
      </c>
    </row>
    <row r="119" spans="1:5" x14ac:dyDescent="0.25">
      <c r="A119" s="18" t="s">
        <v>2</v>
      </c>
      <c r="B119" s="18">
        <v>4</v>
      </c>
      <c r="C119" s="18">
        <v>4</v>
      </c>
      <c r="D119" s="18">
        <v>3</v>
      </c>
      <c r="E119" s="18">
        <v>5</v>
      </c>
    </row>
    <row r="120" spans="1:5" x14ac:dyDescent="0.25">
      <c r="A120" s="18" t="s">
        <v>2</v>
      </c>
      <c r="B120" s="18">
        <v>1</v>
      </c>
      <c r="C120" s="18">
        <v>5</v>
      </c>
      <c r="D120" s="18">
        <v>3</v>
      </c>
      <c r="E120" s="18">
        <v>4</v>
      </c>
    </row>
    <row r="121" spans="1:5" x14ac:dyDescent="0.25">
      <c r="A121" s="18" t="s">
        <v>2</v>
      </c>
      <c r="B121" s="18">
        <v>5</v>
      </c>
      <c r="C121" s="18">
        <v>4</v>
      </c>
      <c r="D121" s="18">
        <v>2</v>
      </c>
      <c r="E121" s="18">
        <v>4</v>
      </c>
    </row>
    <row r="122" spans="1:5" x14ac:dyDescent="0.25">
      <c r="A122" s="18" t="s">
        <v>2</v>
      </c>
      <c r="B122" s="18">
        <v>4</v>
      </c>
      <c r="C122" s="18">
        <v>4</v>
      </c>
      <c r="D122" s="18">
        <v>4</v>
      </c>
      <c r="E122" s="18">
        <v>4</v>
      </c>
    </row>
    <row r="123" spans="1:5" x14ac:dyDescent="0.25">
      <c r="A123" s="18" t="s">
        <v>2</v>
      </c>
      <c r="B123" s="18">
        <v>4</v>
      </c>
      <c r="C123" s="18">
        <v>4</v>
      </c>
      <c r="D123" s="18">
        <v>5</v>
      </c>
      <c r="E123" s="18">
        <v>5</v>
      </c>
    </row>
    <row r="124" spans="1:5" x14ac:dyDescent="0.25">
      <c r="A124" s="18" t="s">
        <v>2</v>
      </c>
      <c r="B124" s="18">
        <v>5</v>
      </c>
      <c r="C124" s="18">
        <v>4</v>
      </c>
      <c r="D124" s="18">
        <v>2</v>
      </c>
      <c r="E124" s="18">
        <v>4</v>
      </c>
    </row>
    <row r="125" spans="1:5" x14ac:dyDescent="0.25">
      <c r="A125" s="18" t="s">
        <v>2</v>
      </c>
      <c r="B125" s="18">
        <v>4</v>
      </c>
      <c r="C125" s="18">
        <v>4</v>
      </c>
      <c r="D125" s="18">
        <v>5</v>
      </c>
      <c r="E125" s="18">
        <v>5</v>
      </c>
    </row>
    <row r="126" spans="1:5" x14ac:dyDescent="0.25">
      <c r="A126" s="18" t="s">
        <v>2</v>
      </c>
      <c r="B126" s="18">
        <v>4</v>
      </c>
      <c r="C126" s="18">
        <v>4</v>
      </c>
      <c r="D126" s="18">
        <v>4</v>
      </c>
      <c r="E126" s="18">
        <v>3</v>
      </c>
    </row>
    <row r="127" spans="1:5" x14ac:dyDescent="0.25">
      <c r="A127" s="18" t="s">
        <v>2</v>
      </c>
      <c r="B127" s="18">
        <v>3</v>
      </c>
      <c r="C127" s="18">
        <v>3</v>
      </c>
      <c r="D127" s="18">
        <v>4</v>
      </c>
      <c r="E127" s="18">
        <v>5</v>
      </c>
    </row>
    <row r="128" spans="1:5" x14ac:dyDescent="0.25">
      <c r="A128" s="18" t="s">
        <v>2</v>
      </c>
      <c r="B128" s="18">
        <v>5</v>
      </c>
      <c r="C128" s="18">
        <v>4</v>
      </c>
      <c r="D128" s="18">
        <v>4</v>
      </c>
      <c r="E128" s="18">
        <v>4</v>
      </c>
    </row>
    <row r="129" spans="1:5" x14ac:dyDescent="0.25">
      <c r="A129" s="18" t="s">
        <v>2</v>
      </c>
      <c r="B129" s="18">
        <v>4</v>
      </c>
      <c r="C129" s="18">
        <v>4</v>
      </c>
      <c r="D129" s="18">
        <v>4</v>
      </c>
      <c r="E129" s="18">
        <v>1</v>
      </c>
    </row>
    <row r="130" spans="1:5" x14ac:dyDescent="0.25">
      <c r="A130" s="18" t="s">
        <v>2</v>
      </c>
      <c r="B130" s="18">
        <v>4</v>
      </c>
      <c r="C130" s="18">
        <v>5</v>
      </c>
      <c r="D130" s="18">
        <v>5</v>
      </c>
      <c r="E130" s="18">
        <v>5</v>
      </c>
    </row>
    <row r="131" spans="1:5" x14ac:dyDescent="0.25">
      <c r="A131" s="18" t="s">
        <v>2</v>
      </c>
      <c r="B131" s="18">
        <v>4</v>
      </c>
      <c r="C131" s="18">
        <v>1</v>
      </c>
      <c r="D131" s="18">
        <v>4</v>
      </c>
      <c r="E131" s="18">
        <v>5</v>
      </c>
    </row>
    <row r="132" spans="1:5" x14ac:dyDescent="0.25">
      <c r="A132" s="18" t="s">
        <v>2</v>
      </c>
      <c r="B132" s="18">
        <v>4</v>
      </c>
      <c r="C132" s="18">
        <v>5</v>
      </c>
      <c r="D132" s="18">
        <v>4</v>
      </c>
      <c r="E132" s="18">
        <v>4</v>
      </c>
    </row>
    <row r="133" spans="1:5" x14ac:dyDescent="0.25">
      <c r="A133" s="18" t="s">
        <v>2</v>
      </c>
      <c r="B133" s="18">
        <v>4</v>
      </c>
      <c r="C133" s="18">
        <v>4</v>
      </c>
      <c r="D133" s="18">
        <v>4</v>
      </c>
      <c r="E133" s="18">
        <v>5</v>
      </c>
    </row>
    <row r="134" spans="1:5" x14ac:dyDescent="0.25">
      <c r="A134" s="18" t="s">
        <v>2</v>
      </c>
      <c r="B134" s="18">
        <v>5</v>
      </c>
      <c r="C134" s="18">
        <v>4</v>
      </c>
      <c r="D134" s="18">
        <v>3</v>
      </c>
      <c r="E134" s="18">
        <v>4</v>
      </c>
    </row>
    <row r="135" spans="1:5" x14ac:dyDescent="0.25">
      <c r="A135" s="18" t="s">
        <v>2</v>
      </c>
      <c r="B135" s="18">
        <v>4</v>
      </c>
      <c r="C135" s="18">
        <v>4</v>
      </c>
      <c r="D135" s="18">
        <v>4</v>
      </c>
      <c r="E135" s="18">
        <v>5</v>
      </c>
    </row>
    <row r="136" spans="1:5" x14ac:dyDescent="0.25">
      <c r="A136" s="18" t="s">
        <v>2</v>
      </c>
      <c r="B136" s="18">
        <v>5</v>
      </c>
      <c r="C136" s="18">
        <v>5</v>
      </c>
      <c r="D136" s="18">
        <v>4</v>
      </c>
      <c r="E136" s="18">
        <v>3</v>
      </c>
    </row>
    <row r="137" spans="1:5" x14ac:dyDescent="0.25">
      <c r="A137" s="18" t="s">
        <v>2</v>
      </c>
      <c r="B137" s="18">
        <v>5</v>
      </c>
      <c r="C137" s="18">
        <v>5</v>
      </c>
      <c r="D137" s="18">
        <v>4</v>
      </c>
      <c r="E137" s="18">
        <v>4</v>
      </c>
    </row>
    <row r="138" spans="1:5" x14ac:dyDescent="0.25">
      <c r="A138" s="18" t="s">
        <v>2</v>
      </c>
      <c r="B138" s="18">
        <v>4</v>
      </c>
      <c r="C138" s="18">
        <v>4</v>
      </c>
      <c r="D138" s="18">
        <v>2</v>
      </c>
      <c r="E138" s="18">
        <v>4</v>
      </c>
    </row>
    <row r="139" spans="1:5" x14ac:dyDescent="0.25">
      <c r="A139" s="18" t="s">
        <v>2</v>
      </c>
      <c r="B139" s="18">
        <v>4</v>
      </c>
      <c r="C139" s="18">
        <v>4</v>
      </c>
      <c r="D139" s="18">
        <v>4</v>
      </c>
      <c r="E139" s="18">
        <v>5</v>
      </c>
    </row>
    <row r="140" spans="1:5" x14ac:dyDescent="0.25">
      <c r="A140" s="18" t="s">
        <v>2</v>
      </c>
      <c r="B140" s="18">
        <v>5</v>
      </c>
      <c r="C140" s="18">
        <v>4</v>
      </c>
      <c r="D140" s="18">
        <v>4</v>
      </c>
      <c r="E140" s="18">
        <v>5</v>
      </c>
    </row>
    <row r="141" spans="1:5" x14ac:dyDescent="0.25">
      <c r="A141" s="18" t="s">
        <v>2</v>
      </c>
      <c r="B141" s="18">
        <v>5</v>
      </c>
      <c r="C141" s="18">
        <v>4</v>
      </c>
      <c r="D141" s="18">
        <v>4</v>
      </c>
      <c r="E141" s="18">
        <v>4</v>
      </c>
    </row>
    <row r="142" spans="1:5" x14ac:dyDescent="0.25">
      <c r="A142" s="18" t="s">
        <v>2</v>
      </c>
      <c r="B142" s="18">
        <v>5</v>
      </c>
      <c r="C142" s="18">
        <v>4</v>
      </c>
      <c r="D142" s="18">
        <v>1</v>
      </c>
      <c r="E142" s="18">
        <v>4</v>
      </c>
    </row>
    <row r="143" spans="1:5" x14ac:dyDescent="0.25">
      <c r="A143" s="18" t="s">
        <v>2</v>
      </c>
      <c r="B143" s="18">
        <v>3</v>
      </c>
      <c r="C143" s="18">
        <v>4</v>
      </c>
      <c r="D143" s="18">
        <v>4</v>
      </c>
      <c r="E143" s="18">
        <v>5</v>
      </c>
    </row>
    <row r="144" spans="1:5" x14ac:dyDescent="0.25">
      <c r="A144" s="18" t="s">
        <v>2</v>
      </c>
      <c r="B144" s="18">
        <v>4</v>
      </c>
      <c r="C144" s="18">
        <v>3</v>
      </c>
      <c r="D144" s="18">
        <v>5</v>
      </c>
      <c r="E144" s="18">
        <v>4</v>
      </c>
    </row>
    <row r="145" spans="1:5" x14ac:dyDescent="0.25">
      <c r="A145" s="18" t="s">
        <v>2</v>
      </c>
      <c r="B145" s="18">
        <v>4</v>
      </c>
      <c r="C145" s="18">
        <v>4</v>
      </c>
      <c r="D145" s="18">
        <v>2</v>
      </c>
      <c r="E145" s="18">
        <v>3</v>
      </c>
    </row>
    <row r="146" spans="1:5" x14ac:dyDescent="0.25">
      <c r="A146" s="18" t="s">
        <v>2</v>
      </c>
      <c r="B146" s="18">
        <v>5</v>
      </c>
      <c r="C146" s="18">
        <v>4</v>
      </c>
      <c r="D146" s="18">
        <v>3</v>
      </c>
      <c r="E146" s="18">
        <v>3</v>
      </c>
    </row>
    <row r="147" spans="1:5" x14ac:dyDescent="0.25">
      <c r="A147" s="18" t="s">
        <v>2</v>
      </c>
      <c r="B147" s="18">
        <v>4</v>
      </c>
      <c r="C147" s="18">
        <v>3</v>
      </c>
      <c r="D147" s="18">
        <v>4</v>
      </c>
      <c r="E147" s="18">
        <v>5</v>
      </c>
    </row>
    <row r="148" spans="1:5" x14ac:dyDescent="0.25">
      <c r="A148" s="18" t="s">
        <v>2</v>
      </c>
      <c r="B148" s="18">
        <v>5</v>
      </c>
      <c r="C148" s="18">
        <v>3</v>
      </c>
      <c r="D148" s="18">
        <v>5</v>
      </c>
      <c r="E148" s="18">
        <v>5</v>
      </c>
    </row>
    <row r="149" spans="1:5" x14ac:dyDescent="0.25">
      <c r="A149" s="18" t="s">
        <v>2</v>
      </c>
      <c r="B149" s="18">
        <v>5</v>
      </c>
      <c r="C149" s="18">
        <v>4</v>
      </c>
      <c r="D149" s="18">
        <v>4</v>
      </c>
      <c r="E149" s="18">
        <v>4</v>
      </c>
    </row>
    <row r="150" spans="1:5" x14ac:dyDescent="0.25">
      <c r="A150" s="18" t="s">
        <v>2</v>
      </c>
      <c r="B150" s="18">
        <v>5</v>
      </c>
      <c r="C150" s="18">
        <v>4</v>
      </c>
      <c r="D150" s="18">
        <v>4</v>
      </c>
      <c r="E150" s="18">
        <v>4</v>
      </c>
    </row>
    <row r="151" spans="1:5" x14ac:dyDescent="0.25">
      <c r="A151" s="18" t="s">
        <v>2</v>
      </c>
      <c r="B151" s="18">
        <v>3</v>
      </c>
      <c r="C151" s="18">
        <v>4</v>
      </c>
      <c r="D151" s="18">
        <v>3</v>
      </c>
      <c r="E151" s="18">
        <v>4</v>
      </c>
    </row>
    <row r="152" spans="1:5" x14ac:dyDescent="0.25">
      <c r="A152" s="18" t="s">
        <v>2</v>
      </c>
      <c r="B152" s="18">
        <v>4</v>
      </c>
      <c r="C152" s="18">
        <v>4</v>
      </c>
      <c r="D152" s="18">
        <v>1</v>
      </c>
      <c r="E152" s="18">
        <v>4</v>
      </c>
    </row>
    <row r="153" spans="1:5" x14ac:dyDescent="0.25">
      <c r="A153" s="18" t="s">
        <v>2</v>
      </c>
      <c r="B153" s="18">
        <v>4</v>
      </c>
      <c r="C153" s="18">
        <v>3</v>
      </c>
      <c r="D153" s="18">
        <v>4</v>
      </c>
      <c r="E153" s="18">
        <v>3</v>
      </c>
    </row>
    <row r="154" spans="1:5" x14ac:dyDescent="0.25">
      <c r="A154" s="18" t="s">
        <v>3</v>
      </c>
      <c r="B154" s="18">
        <v>4</v>
      </c>
      <c r="C154" s="18">
        <v>5</v>
      </c>
      <c r="D154" s="18">
        <v>5</v>
      </c>
      <c r="E154" s="18">
        <v>3</v>
      </c>
    </row>
    <row r="155" spans="1:5" x14ac:dyDescent="0.25">
      <c r="A155" s="18" t="s">
        <v>3</v>
      </c>
      <c r="B155" s="18">
        <v>4</v>
      </c>
      <c r="C155" s="18">
        <v>4</v>
      </c>
      <c r="D155" s="18">
        <v>4</v>
      </c>
      <c r="E155" s="18">
        <v>2</v>
      </c>
    </row>
    <row r="156" spans="1:5" x14ac:dyDescent="0.25">
      <c r="A156" s="18" t="s">
        <v>3</v>
      </c>
      <c r="B156" s="18">
        <v>3</v>
      </c>
      <c r="C156" s="18">
        <v>4</v>
      </c>
      <c r="D156" s="18">
        <v>5</v>
      </c>
      <c r="E156" s="18">
        <v>4</v>
      </c>
    </row>
    <row r="157" spans="1:5" x14ac:dyDescent="0.25">
      <c r="A157" s="18" t="s">
        <v>3</v>
      </c>
      <c r="B157" s="18">
        <v>3</v>
      </c>
      <c r="C157" s="18">
        <v>4</v>
      </c>
      <c r="D157" s="18">
        <v>1</v>
      </c>
      <c r="E157" s="18">
        <v>3</v>
      </c>
    </row>
    <row r="158" spans="1:5" x14ac:dyDescent="0.25">
      <c r="A158" s="18" t="s">
        <v>3</v>
      </c>
      <c r="B158" s="18">
        <v>4</v>
      </c>
      <c r="C158" s="18">
        <v>4</v>
      </c>
      <c r="D158" s="18">
        <v>5</v>
      </c>
      <c r="E158" s="18">
        <v>5</v>
      </c>
    </row>
    <row r="159" spans="1:5" x14ac:dyDescent="0.25">
      <c r="A159" s="18" t="s">
        <v>3</v>
      </c>
      <c r="B159" s="18">
        <v>5</v>
      </c>
      <c r="C159" s="18">
        <v>5</v>
      </c>
      <c r="D159" s="18">
        <v>5</v>
      </c>
      <c r="E159" s="18">
        <v>5</v>
      </c>
    </row>
    <row r="160" spans="1:5" x14ac:dyDescent="0.25">
      <c r="A160" s="18" t="s">
        <v>3</v>
      </c>
      <c r="B160" s="18">
        <v>5</v>
      </c>
      <c r="C160" s="18">
        <v>5</v>
      </c>
      <c r="D160" s="18">
        <v>5</v>
      </c>
      <c r="E160" s="18">
        <v>1</v>
      </c>
    </row>
    <row r="161" spans="1:5" x14ac:dyDescent="0.25">
      <c r="A161" s="18" t="s">
        <v>3</v>
      </c>
      <c r="B161" s="18">
        <v>4</v>
      </c>
      <c r="C161" s="18">
        <v>5</v>
      </c>
      <c r="D161" s="18">
        <v>5</v>
      </c>
      <c r="E161" s="18">
        <v>4</v>
      </c>
    </row>
    <row r="162" spans="1:5" x14ac:dyDescent="0.25">
      <c r="A162" s="18" t="s">
        <v>3</v>
      </c>
      <c r="B162" s="18">
        <v>3</v>
      </c>
      <c r="C162" s="18">
        <v>4</v>
      </c>
      <c r="D162" s="18">
        <v>4</v>
      </c>
      <c r="E162" s="18">
        <v>4</v>
      </c>
    </row>
    <row r="163" spans="1:5" x14ac:dyDescent="0.25">
      <c r="A163" s="18" t="s">
        <v>3</v>
      </c>
      <c r="B163" s="18">
        <v>3</v>
      </c>
      <c r="C163" s="18">
        <v>5</v>
      </c>
      <c r="D163" s="18">
        <v>3</v>
      </c>
      <c r="E163" s="18">
        <v>3</v>
      </c>
    </row>
    <row r="164" spans="1:5" x14ac:dyDescent="0.25">
      <c r="A164" s="18" t="s">
        <v>3</v>
      </c>
      <c r="B164" s="18">
        <v>4</v>
      </c>
      <c r="C164" s="18">
        <v>4</v>
      </c>
      <c r="D164" s="18">
        <v>5</v>
      </c>
      <c r="E164" s="18">
        <v>4</v>
      </c>
    </row>
    <row r="165" spans="1:5" x14ac:dyDescent="0.25">
      <c r="A165" s="18" t="s">
        <v>3</v>
      </c>
      <c r="B165" s="18">
        <v>5</v>
      </c>
      <c r="C165" s="18">
        <v>4</v>
      </c>
      <c r="D165" s="18">
        <v>5</v>
      </c>
      <c r="E165" s="18">
        <v>5</v>
      </c>
    </row>
    <row r="166" spans="1:5" x14ac:dyDescent="0.25">
      <c r="A166" s="18" t="s">
        <v>3</v>
      </c>
      <c r="B166" s="18">
        <v>5</v>
      </c>
      <c r="C166" s="18">
        <v>3</v>
      </c>
      <c r="D166" s="18">
        <v>4</v>
      </c>
      <c r="E166" s="18">
        <v>4</v>
      </c>
    </row>
    <row r="167" spans="1:5" x14ac:dyDescent="0.25">
      <c r="A167" s="18" t="s">
        <v>3</v>
      </c>
      <c r="B167" s="18">
        <v>5</v>
      </c>
      <c r="C167" s="18">
        <v>5</v>
      </c>
      <c r="D167" s="18">
        <v>4</v>
      </c>
      <c r="E167" s="18">
        <v>5</v>
      </c>
    </row>
    <row r="168" spans="1:5" x14ac:dyDescent="0.25">
      <c r="A168" s="18" t="s">
        <v>3</v>
      </c>
      <c r="B168" s="18">
        <v>3</v>
      </c>
      <c r="C168" s="18">
        <v>4</v>
      </c>
      <c r="D168" s="18">
        <v>4</v>
      </c>
      <c r="E168" s="18">
        <v>4</v>
      </c>
    </row>
    <row r="169" spans="1:5" x14ac:dyDescent="0.25">
      <c r="A169" s="18" t="s">
        <v>3</v>
      </c>
      <c r="B169" s="18">
        <v>4</v>
      </c>
      <c r="C169" s="18">
        <v>5</v>
      </c>
      <c r="D169" s="18">
        <v>4</v>
      </c>
      <c r="E169" s="18">
        <v>5</v>
      </c>
    </row>
    <row r="170" spans="1:5" x14ac:dyDescent="0.25">
      <c r="A170" s="18" t="s">
        <v>3</v>
      </c>
      <c r="B170" s="18">
        <v>4</v>
      </c>
      <c r="C170" s="18">
        <v>5</v>
      </c>
      <c r="D170" s="18">
        <v>4</v>
      </c>
      <c r="E170" s="18">
        <v>4</v>
      </c>
    </row>
    <row r="171" spans="1:5" x14ac:dyDescent="0.25">
      <c r="A171" s="18" t="s">
        <v>3</v>
      </c>
      <c r="B171" s="18">
        <v>5</v>
      </c>
      <c r="C171" s="18">
        <v>4</v>
      </c>
      <c r="D171" s="18">
        <v>4</v>
      </c>
      <c r="E171" s="18">
        <v>5</v>
      </c>
    </row>
    <row r="172" spans="1:5" x14ac:dyDescent="0.25">
      <c r="A172" s="18" t="s">
        <v>3</v>
      </c>
      <c r="B172" s="18">
        <v>4</v>
      </c>
      <c r="C172" s="18">
        <v>5</v>
      </c>
      <c r="D172" s="18">
        <v>4</v>
      </c>
      <c r="E172" s="18">
        <v>4</v>
      </c>
    </row>
    <row r="173" spans="1:5" x14ac:dyDescent="0.25">
      <c r="A173" s="18" t="s">
        <v>3</v>
      </c>
      <c r="B173" s="18">
        <v>3</v>
      </c>
      <c r="C173" s="18">
        <v>5</v>
      </c>
      <c r="D173" s="18">
        <v>3</v>
      </c>
      <c r="E173" s="18">
        <v>4</v>
      </c>
    </row>
    <row r="174" spans="1:5" x14ac:dyDescent="0.25">
      <c r="A174" s="18" t="s">
        <v>3</v>
      </c>
      <c r="B174" s="18">
        <v>4</v>
      </c>
      <c r="C174" s="18">
        <v>4</v>
      </c>
      <c r="D174" s="18">
        <v>4</v>
      </c>
      <c r="E174" s="18">
        <v>2</v>
      </c>
    </row>
    <row r="175" spans="1:5" x14ac:dyDescent="0.25">
      <c r="A175" s="18" t="s">
        <v>3</v>
      </c>
      <c r="B175" s="18">
        <v>5</v>
      </c>
      <c r="C175" s="18">
        <v>5</v>
      </c>
      <c r="D175" s="18">
        <v>3</v>
      </c>
      <c r="E175" s="18">
        <v>4</v>
      </c>
    </row>
    <row r="176" spans="1:5" x14ac:dyDescent="0.25">
      <c r="A176" s="18" t="s">
        <v>3</v>
      </c>
      <c r="B176" s="18">
        <v>5</v>
      </c>
      <c r="C176" s="18">
        <v>3</v>
      </c>
      <c r="D176" s="18">
        <v>4</v>
      </c>
      <c r="E176" s="18">
        <v>5</v>
      </c>
    </row>
    <row r="177" spans="1:5" x14ac:dyDescent="0.25">
      <c r="A177" s="18" t="s">
        <v>3</v>
      </c>
      <c r="B177" s="18">
        <v>4</v>
      </c>
      <c r="C177" s="18">
        <v>5</v>
      </c>
      <c r="D177" s="18">
        <v>2</v>
      </c>
      <c r="E177" s="18">
        <v>4</v>
      </c>
    </row>
    <row r="178" spans="1:5" x14ac:dyDescent="0.25">
      <c r="A178" s="18" t="s">
        <v>3</v>
      </c>
      <c r="B178" s="18">
        <v>4</v>
      </c>
      <c r="C178" s="18">
        <v>3</v>
      </c>
      <c r="D178" s="18">
        <v>4</v>
      </c>
      <c r="E178" s="18">
        <v>4</v>
      </c>
    </row>
    <row r="179" spans="1:5" x14ac:dyDescent="0.25">
      <c r="A179" s="18" t="s">
        <v>3</v>
      </c>
      <c r="B179" s="18">
        <v>5</v>
      </c>
      <c r="C179" s="18">
        <v>4</v>
      </c>
      <c r="D179" s="18">
        <v>3</v>
      </c>
      <c r="E179" s="18">
        <v>3</v>
      </c>
    </row>
    <row r="180" spans="1:5" x14ac:dyDescent="0.25">
      <c r="A180" s="18" t="s">
        <v>3</v>
      </c>
      <c r="B180" s="18">
        <v>2</v>
      </c>
      <c r="C180" s="18">
        <v>4</v>
      </c>
      <c r="D180" s="18">
        <v>4</v>
      </c>
      <c r="E180" s="18">
        <v>4</v>
      </c>
    </row>
    <row r="181" spans="1:5" x14ac:dyDescent="0.25">
      <c r="A181" s="18" t="s">
        <v>3</v>
      </c>
      <c r="B181" s="18">
        <v>5</v>
      </c>
      <c r="C181" s="18">
        <v>4</v>
      </c>
      <c r="D181" s="18">
        <v>5</v>
      </c>
      <c r="E181" s="18">
        <v>4</v>
      </c>
    </row>
    <row r="182" spans="1:5" x14ac:dyDescent="0.25">
      <c r="A182" s="18" t="s">
        <v>3</v>
      </c>
      <c r="B182" s="18">
        <v>4</v>
      </c>
      <c r="C182" s="18">
        <v>5</v>
      </c>
      <c r="D182" s="18">
        <v>4</v>
      </c>
      <c r="E182" s="18">
        <v>3</v>
      </c>
    </row>
    <row r="183" spans="1:5" x14ac:dyDescent="0.25">
      <c r="A183" s="18" t="s">
        <v>3</v>
      </c>
      <c r="B183" s="18">
        <v>5</v>
      </c>
      <c r="C183" s="18">
        <v>4</v>
      </c>
      <c r="D183" s="18">
        <v>1</v>
      </c>
      <c r="E183" s="18">
        <v>5</v>
      </c>
    </row>
    <row r="184" spans="1:5" x14ac:dyDescent="0.25">
      <c r="A184" s="18" t="s">
        <v>4</v>
      </c>
      <c r="B184" s="18">
        <v>5</v>
      </c>
      <c r="C184" s="18">
        <v>4</v>
      </c>
      <c r="D184" s="18">
        <v>4</v>
      </c>
      <c r="E184" s="18">
        <v>5</v>
      </c>
    </row>
    <row r="185" spans="1:5" x14ac:dyDescent="0.25">
      <c r="A185" s="18" t="s">
        <v>4</v>
      </c>
      <c r="B185" s="18">
        <v>5</v>
      </c>
      <c r="C185" s="18">
        <v>5</v>
      </c>
      <c r="D185" s="18">
        <v>5</v>
      </c>
      <c r="E185" s="18">
        <v>5</v>
      </c>
    </row>
    <row r="186" spans="1:5" x14ac:dyDescent="0.25">
      <c r="A186" s="18" t="s">
        <v>4</v>
      </c>
      <c r="B186" s="18">
        <v>4</v>
      </c>
      <c r="C186" s="18">
        <v>4</v>
      </c>
      <c r="D186" s="18">
        <v>4</v>
      </c>
      <c r="E186" s="18">
        <v>4</v>
      </c>
    </row>
    <row r="187" spans="1:5" x14ac:dyDescent="0.25">
      <c r="A187" s="18" t="s">
        <v>4</v>
      </c>
      <c r="B187" s="18">
        <v>4</v>
      </c>
      <c r="C187" s="18">
        <v>3</v>
      </c>
      <c r="D187" s="18">
        <v>4</v>
      </c>
      <c r="E187" s="18">
        <v>4</v>
      </c>
    </row>
    <row r="188" spans="1:5" x14ac:dyDescent="0.25">
      <c r="A188" s="18" t="s">
        <v>4</v>
      </c>
      <c r="B188" s="18">
        <v>5</v>
      </c>
      <c r="C188" s="18">
        <v>4</v>
      </c>
      <c r="D188" s="18">
        <v>5</v>
      </c>
      <c r="E188" s="18">
        <v>4</v>
      </c>
    </row>
    <row r="189" spans="1:5" x14ac:dyDescent="0.25">
      <c r="A189" s="18" t="s">
        <v>4</v>
      </c>
      <c r="B189" s="18">
        <v>4</v>
      </c>
      <c r="C189" s="18">
        <v>4</v>
      </c>
      <c r="D189" s="18">
        <v>4</v>
      </c>
      <c r="E189" s="18">
        <v>4</v>
      </c>
    </row>
    <row r="190" spans="1:5" x14ac:dyDescent="0.25">
      <c r="A190" s="18" t="s">
        <v>4</v>
      </c>
      <c r="B190" s="18">
        <v>5</v>
      </c>
      <c r="C190" s="18">
        <v>5</v>
      </c>
      <c r="D190" s="18">
        <v>4</v>
      </c>
      <c r="E190" s="18">
        <v>5</v>
      </c>
    </row>
    <row r="191" spans="1:5" x14ac:dyDescent="0.25">
      <c r="A191" s="18" t="s">
        <v>4</v>
      </c>
      <c r="B191" s="18">
        <v>4</v>
      </c>
      <c r="C191" s="18">
        <v>2</v>
      </c>
      <c r="D191" s="18">
        <v>3</v>
      </c>
      <c r="E191" s="18">
        <v>3</v>
      </c>
    </row>
    <row r="192" spans="1:5" x14ac:dyDescent="0.25">
      <c r="A192" s="18" t="s">
        <v>4</v>
      </c>
      <c r="B192" s="18">
        <v>3</v>
      </c>
      <c r="C192" s="18">
        <v>4</v>
      </c>
      <c r="D192" s="18">
        <v>4</v>
      </c>
      <c r="E192" s="18">
        <v>4</v>
      </c>
    </row>
    <row r="193" spans="1:5" x14ac:dyDescent="0.25">
      <c r="A193" s="18" t="s">
        <v>4</v>
      </c>
      <c r="B193" s="18">
        <v>5</v>
      </c>
      <c r="C193" s="18">
        <v>4</v>
      </c>
      <c r="D193" s="18">
        <v>4</v>
      </c>
      <c r="E193" s="18">
        <v>5</v>
      </c>
    </row>
    <row r="194" spans="1:5" x14ac:dyDescent="0.25">
      <c r="A194" s="18" t="s">
        <v>5</v>
      </c>
      <c r="B194" s="18">
        <v>5</v>
      </c>
      <c r="C194" s="18">
        <v>5</v>
      </c>
      <c r="D194" s="18">
        <v>4</v>
      </c>
      <c r="E194" s="18">
        <v>4</v>
      </c>
    </row>
    <row r="195" spans="1:5" x14ac:dyDescent="0.25">
      <c r="A195" s="18" t="s">
        <v>5</v>
      </c>
      <c r="B195" s="18">
        <v>5</v>
      </c>
      <c r="C195" s="18">
        <v>5</v>
      </c>
      <c r="D195" s="18">
        <v>4</v>
      </c>
      <c r="E195" s="18">
        <v>3</v>
      </c>
    </row>
    <row r="196" spans="1:5" x14ac:dyDescent="0.25">
      <c r="A196" s="18" t="s">
        <v>5</v>
      </c>
      <c r="B196" s="18">
        <v>4</v>
      </c>
      <c r="C196" s="18">
        <v>4</v>
      </c>
      <c r="D196" s="18">
        <v>3</v>
      </c>
      <c r="E196" s="18">
        <v>3</v>
      </c>
    </row>
    <row r="197" spans="1:5" x14ac:dyDescent="0.25">
      <c r="A197" s="18" t="s">
        <v>5</v>
      </c>
      <c r="B197" s="18">
        <v>4</v>
      </c>
      <c r="C197" s="18">
        <v>4</v>
      </c>
      <c r="D197" s="18">
        <v>3</v>
      </c>
      <c r="E197" s="18">
        <v>3</v>
      </c>
    </row>
    <row r="198" spans="1:5" x14ac:dyDescent="0.25">
      <c r="A198" s="18" t="s">
        <v>5</v>
      </c>
      <c r="B198" s="18">
        <v>4</v>
      </c>
      <c r="C198" s="18">
        <v>4</v>
      </c>
      <c r="D198" s="18">
        <v>3</v>
      </c>
      <c r="E198" s="18">
        <v>2</v>
      </c>
    </row>
    <row r="199" spans="1:5" x14ac:dyDescent="0.25">
      <c r="A199" s="18" t="s">
        <v>5</v>
      </c>
      <c r="B199" s="18">
        <v>4</v>
      </c>
      <c r="C199" s="18">
        <v>4</v>
      </c>
      <c r="D199" s="18">
        <v>3</v>
      </c>
      <c r="E199" s="18">
        <v>3</v>
      </c>
    </row>
    <row r="200" spans="1:5" x14ac:dyDescent="0.25">
      <c r="A200" s="18" t="s">
        <v>5</v>
      </c>
      <c r="B200" s="18">
        <v>4</v>
      </c>
      <c r="C200" s="18">
        <v>4</v>
      </c>
      <c r="D200" s="18">
        <v>3</v>
      </c>
      <c r="E200" s="18">
        <v>2</v>
      </c>
    </row>
    <row r="201" spans="1:5" x14ac:dyDescent="0.25">
      <c r="A201" s="18" t="s">
        <v>5</v>
      </c>
      <c r="B201" s="18">
        <v>3</v>
      </c>
      <c r="C201" s="18">
        <v>4</v>
      </c>
      <c r="D201" s="18">
        <v>3</v>
      </c>
      <c r="E201" s="18">
        <v>3</v>
      </c>
    </row>
    <row r="202" spans="1:5" x14ac:dyDescent="0.25">
      <c r="A202" s="18" t="s">
        <v>5</v>
      </c>
      <c r="B202" s="18">
        <v>3</v>
      </c>
      <c r="C202" s="18">
        <v>4</v>
      </c>
      <c r="D202" s="18">
        <v>2</v>
      </c>
      <c r="E202" s="18">
        <v>2</v>
      </c>
    </row>
    <row r="203" spans="1:5" x14ac:dyDescent="0.25">
      <c r="A203" s="18" t="s">
        <v>5</v>
      </c>
      <c r="B203" s="18">
        <v>2</v>
      </c>
      <c r="C203" s="18">
        <v>3</v>
      </c>
      <c r="D203" s="18">
        <v>2</v>
      </c>
      <c r="E203" s="18">
        <v>1</v>
      </c>
    </row>
  </sheetData>
  <mergeCells count="1">
    <mergeCell ref="B2:E2"/>
  </mergeCells>
  <phoneticPr fontId="0" type="noConversion"/>
  <pageMargins left="0.75" right="0.75" top="1" bottom="1" header="0.5" footer="0.5"/>
  <pageSetup scale="70" orientation="portrait" horizontalDpi="4294967292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workbookViewId="0">
      <selection activeCell="E6" sqref="E6"/>
    </sheetView>
  </sheetViews>
  <sheetFormatPr defaultRowHeight="12.75" x14ac:dyDescent="0.2"/>
  <cols>
    <col min="1" max="1" width="12.85546875" customWidth="1"/>
    <col min="2" max="2" width="16.140625" customWidth="1"/>
    <col min="3" max="3" width="20.5703125" bestFit="1" customWidth="1"/>
    <col min="4" max="4" width="14.5703125" customWidth="1"/>
    <col min="5" max="5" width="16.28515625" customWidth="1"/>
    <col min="6" max="6" width="10.5703125" bestFit="1" customWidth="1"/>
  </cols>
  <sheetData>
    <row r="3" spans="1:5" x14ac:dyDescent="0.2">
      <c r="A3" s="14" t="s">
        <v>100</v>
      </c>
      <c r="B3" t="s">
        <v>103</v>
      </c>
      <c r="C3" t="s">
        <v>109</v>
      </c>
      <c r="D3" t="s">
        <v>108</v>
      </c>
      <c r="E3" t="s">
        <v>107</v>
      </c>
    </row>
    <row r="4" spans="1:5" x14ac:dyDescent="0.2">
      <c r="A4" s="15" t="s">
        <v>5</v>
      </c>
      <c r="B4" s="16">
        <v>3.8</v>
      </c>
      <c r="C4" s="16">
        <v>4.0999999999999996</v>
      </c>
      <c r="D4" s="16">
        <v>3</v>
      </c>
      <c r="E4" s="16">
        <v>2.6</v>
      </c>
    </row>
    <row r="5" spans="1:5" x14ac:dyDescent="0.2">
      <c r="A5" s="15" t="s">
        <v>3</v>
      </c>
      <c r="B5" s="16">
        <v>4.0999999999999996</v>
      </c>
      <c r="C5" s="16">
        <v>4.333333333333333</v>
      </c>
      <c r="D5" s="16">
        <v>3.9</v>
      </c>
      <c r="E5" s="16">
        <v>3.8666666666666667</v>
      </c>
    </row>
    <row r="6" spans="1:5" x14ac:dyDescent="0.2">
      <c r="A6" s="15" t="s">
        <v>1</v>
      </c>
      <c r="B6" s="16">
        <v>4.5999999999999996</v>
      </c>
      <c r="C6" s="16">
        <v>4.2699999999999996</v>
      </c>
      <c r="D6" s="16">
        <v>3.71</v>
      </c>
      <c r="E6" s="16">
        <v>4.3099999999999996</v>
      </c>
    </row>
    <row r="7" spans="1:5" x14ac:dyDescent="0.2">
      <c r="A7" s="15" t="s">
        <v>4</v>
      </c>
      <c r="B7" s="16">
        <v>4.4000000000000004</v>
      </c>
      <c r="C7" s="16">
        <v>3.9</v>
      </c>
      <c r="D7" s="16">
        <v>4.0999999999999996</v>
      </c>
      <c r="E7" s="16">
        <v>4.3</v>
      </c>
    </row>
    <row r="8" spans="1:5" x14ac:dyDescent="0.2">
      <c r="A8" s="15" t="s">
        <v>2</v>
      </c>
      <c r="B8" s="16">
        <v>4.28</v>
      </c>
      <c r="C8" s="16">
        <v>3.92</v>
      </c>
      <c r="D8" s="16">
        <v>3.5</v>
      </c>
      <c r="E8" s="16">
        <v>4.24</v>
      </c>
    </row>
    <row r="9" spans="1:5" x14ac:dyDescent="0.2">
      <c r="A9" s="15" t="s">
        <v>99</v>
      </c>
      <c r="B9" s="16">
        <v>4.3949999999999996</v>
      </c>
      <c r="C9" s="16">
        <v>4.165</v>
      </c>
      <c r="D9" s="16">
        <v>3.67</v>
      </c>
      <c r="E9" s="16">
        <v>4.1399999999999997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topLeftCell="G104" workbookViewId="0">
      <selection activeCell="AA116" sqref="AA116"/>
    </sheetView>
  </sheetViews>
  <sheetFormatPr defaultColWidth="8.7109375" defaultRowHeight="15.75" x14ac:dyDescent="0.25"/>
  <cols>
    <col min="1" max="1" width="12" style="28" customWidth="1"/>
    <col min="2" max="2" width="8" style="18" customWidth="1"/>
    <col min="3" max="3" width="5.42578125" style="18" customWidth="1"/>
    <col min="4" max="4" width="7.7109375" style="18" bestFit="1" customWidth="1"/>
    <col min="5" max="5" width="9.85546875" style="18" customWidth="1"/>
    <col min="6" max="6" width="6.42578125" style="18" bestFit="1" customWidth="1"/>
    <col min="7" max="7" width="7.7109375" style="18" customWidth="1"/>
    <col min="8" max="16384" width="8.7109375" style="18"/>
  </cols>
  <sheetData>
    <row r="1" spans="1:15" x14ac:dyDescent="0.25">
      <c r="A1" s="17" t="s">
        <v>15</v>
      </c>
      <c r="B1" s="17"/>
      <c r="I1" s="19" t="s">
        <v>58</v>
      </c>
    </row>
    <row r="2" spans="1:15" x14ac:dyDescent="0.25">
      <c r="A2" s="25"/>
      <c r="I2" s="19" t="s">
        <v>61</v>
      </c>
    </row>
    <row r="3" spans="1:15" ht="16.5" thickBot="1" x14ac:dyDescent="0.3">
      <c r="A3" s="20" t="s">
        <v>16</v>
      </c>
      <c r="B3" s="20" t="s">
        <v>1</v>
      </c>
      <c r="C3" s="20" t="s">
        <v>2</v>
      </c>
      <c r="D3" s="20" t="s">
        <v>14</v>
      </c>
      <c r="E3" s="20" t="s">
        <v>17</v>
      </c>
      <c r="F3" s="20" t="s">
        <v>5</v>
      </c>
      <c r="G3" s="20" t="s">
        <v>0</v>
      </c>
      <c r="H3" s="18" t="s">
        <v>114</v>
      </c>
      <c r="I3" s="19" t="s">
        <v>62</v>
      </c>
    </row>
    <row r="4" spans="1:15" ht="16.5" thickTop="1" x14ac:dyDescent="0.25">
      <c r="A4" s="26" t="s">
        <v>189</v>
      </c>
      <c r="B4" s="18">
        <v>6000</v>
      </c>
      <c r="C4" s="18">
        <v>200</v>
      </c>
      <c r="D4" s="18">
        <v>720</v>
      </c>
      <c r="E4" s="18">
        <v>100</v>
      </c>
      <c r="F4" s="18">
        <v>0</v>
      </c>
      <c r="G4" s="27">
        <f t="shared" ref="G4:G35" si="0">SUM(B4:F4)</f>
        <v>7020</v>
      </c>
      <c r="H4" s="18">
        <v>2014</v>
      </c>
    </row>
    <row r="5" spans="1:15" x14ac:dyDescent="0.25">
      <c r="A5" s="26" t="s">
        <v>190</v>
      </c>
      <c r="B5" s="18">
        <v>7950</v>
      </c>
      <c r="C5" s="18">
        <v>220</v>
      </c>
      <c r="D5" s="18">
        <v>990</v>
      </c>
      <c r="E5" s="18">
        <v>120</v>
      </c>
      <c r="F5" s="18">
        <v>0</v>
      </c>
      <c r="G5" s="27">
        <f t="shared" si="0"/>
        <v>9280</v>
      </c>
      <c r="H5" s="18">
        <v>2014</v>
      </c>
      <c r="J5" s="19" t="s">
        <v>58</v>
      </c>
    </row>
    <row r="6" spans="1:15" x14ac:dyDescent="0.25">
      <c r="A6" s="26" t="s">
        <v>191</v>
      </c>
      <c r="B6" s="18">
        <v>8100</v>
      </c>
      <c r="C6" s="18">
        <v>250</v>
      </c>
      <c r="D6" s="18">
        <v>1320</v>
      </c>
      <c r="E6" s="18">
        <v>110</v>
      </c>
      <c r="F6" s="18">
        <v>0</v>
      </c>
      <c r="G6" s="27">
        <f t="shared" si="0"/>
        <v>9780</v>
      </c>
      <c r="H6" s="18">
        <v>2014</v>
      </c>
    </row>
    <row r="7" spans="1:15" x14ac:dyDescent="0.25">
      <c r="A7" s="26" t="s">
        <v>192</v>
      </c>
      <c r="B7" s="18">
        <v>9050</v>
      </c>
      <c r="C7" s="18">
        <v>280</v>
      </c>
      <c r="D7" s="18">
        <v>1650</v>
      </c>
      <c r="E7" s="18">
        <v>120</v>
      </c>
      <c r="F7" s="18">
        <v>0</v>
      </c>
      <c r="G7" s="27">
        <f t="shared" si="0"/>
        <v>11100</v>
      </c>
      <c r="H7" s="18">
        <v>2014</v>
      </c>
      <c r="J7" s="14" t="s">
        <v>1</v>
      </c>
      <c r="K7" t="s">
        <v>98</v>
      </c>
      <c r="L7"/>
      <c r="M7"/>
      <c r="N7"/>
      <c r="O7"/>
    </row>
    <row r="8" spans="1:15" x14ac:dyDescent="0.25">
      <c r="A8" s="26" t="s">
        <v>201</v>
      </c>
      <c r="B8" s="18">
        <v>9900</v>
      </c>
      <c r="C8" s="18">
        <v>310</v>
      </c>
      <c r="D8" s="18">
        <v>1590</v>
      </c>
      <c r="E8" s="18">
        <v>130</v>
      </c>
      <c r="F8" s="18">
        <v>0</v>
      </c>
      <c r="G8" s="27">
        <f t="shared" si="0"/>
        <v>11930</v>
      </c>
      <c r="H8" s="18">
        <v>2014</v>
      </c>
      <c r="J8" s="14" t="s">
        <v>2</v>
      </c>
      <c r="K8" t="s">
        <v>98</v>
      </c>
      <c r="L8"/>
      <c r="M8"/>
      <c r="N8"/>
      <c r="O8"/>
    </row>
    <row r="9" spans="1:15" x14ac:dyDescent="0.25">
      <c r="A9" s="26" t="s">
        <v>194</v>
      </c>
      <c r="B9" s="18">
        <v>10200</v>
      </c>
      <c r="C9" s="18">
        <v>300</v>
      </c>
      <c r="D9" s="18">
        <v>1620</v>
      </c>
      <c r="E9" s="18">
        <v>120</v>
      </c>
      <c r="F9" s="18">
        <v>0</v>
      </c>
      <c r="G9" s="27">
        <f t="shared" si="0"/>
        <v>12240</v>
      </c>
      <c r="H9" s="18">
        <v>2014</v>
      </c>
      <c r="J9" s="14" t="s">
        <v>14</v>
      </c>
      <c r="K9" t="s">
        <v>98</v>
      </c>
      <c r="L9"/>
      <c r="M9"/>
      <c r="N9"/>
      <c r="O9"/>
    </row>
    <row r="10" spans="1:15" x14ac:dyDescent="0.25">
      <c r="A10" s="26" t="s">
        <v>195</v>
      </c>
      <c r="B10" s="18">
        <v>8730</v>
      </c>
      <c r="C10" s="18">
        <v>280</v>
      </c>
      <c r="D10" s="18">
        <v>1590</v>
      </c>
      <c r="E10" s="18">
        <v>140</v>
      </c>
      <c r="F10" s="18">
        <v>0</v>
      </c>
      <c r="G10" s="27">
        <f t="shared" si="0"/>
        <v>10740</v>
      </c>
      <c r="H10" s="18">
        <v>2014</v>
      </c>
      <c r="J10" s="14" t="s">
        <v>5</v>
      </c>
      <c r="K10" t="s">
        <v>98</v>
      </c>
      <c r="L10"/>
      <c r="M10"/>
      <c r="N10"/>
      <c r="O10"/>
    </row>
    <row r="11" spans="1:15" x14ac:dyDescent="0.25">
      <c r="A11" s="26" t="s">
        <v>196</v>
      </c>
      <c r="B11" s="18">
        <v>8140</v>
      </c>
      <c r="C11" s="18">
        <v>250</v>
      </c>
      <c r="D11" s="18">
        <v>1560</v>
      </c>
      <c r="E11" s="18">
        <v>130</v>
      </c>
      <c r="F11" s="18">
        <v>0</v>
      </c>
      <c r="G11" s="27">
        <f t="shared" si="0"/>
        <v>10080</v>
      </c>
      <c r="H11" s="18">
        <v>2014</v>
      </c>
      <c r="J11" s="14" t="s">
        <v>17</v>
      </c>
      <c r="K11" t="s">
        <v>98</v>
      </c>
      <c r="L11"/>
      <c r="M11"/>
      <c r="N11"/>
      <c r="O11"/>
    </row>
    <row r="12" spans="1:15" x14ac:dyDescent="0.25">
      <c r="A12" s="26" t="s">
        <v>197</v>
      </c>
      <c r="B12" s="18">
        <v>6480</v>
      </c>
      <c r="C12" s="18">
        <v>230</v>
      </c>
      <c r="D12" s="18">
        <v>1590</v>
      </c>
      <c r="E12" s="18">
        <v>130</v>
      </c>
      <c r="F12" s="18">
        <v>0</v>
      </c>
      <c r="G12" s="27">
        <f t="shared" si="0"/>
        <v>8430</v>
      </c>
      <c r="H12" s="18">
        <v>2014</v>
      </c>
      <c r="J12"/>
      <c r="K12"/>
      <c r="L12"/>
      <c r="M12"/>
      <c r="N12"/>
      <c r="O12"/>
    </row>
    <row r="13" spans="1:15" x14ac:dyDescent="0.25">
      <c r="A13" s="26" t="s">
        <v>198</v>
      </c>
      <c r="B13" s="18">
        <v>5990</v>
      </c>
      <c r="C13" s="18">
        <v>220</v>
      </c>
      <c r="D13" s="18">
        <v>1320</v>
      </c>
      <c r="E13" s="18">
        <v>120</v>
      </c>
      <c r="F13" s="18">
        <v>0</v>
      </c>
      <c r="G13" s="27">
        <f t="shared" si="0"/>
        <v>7650</v>
      </c>
      <c r="H13" s="18">
        <v>2014</v>
      </c>
      <c r="J13" s="14" t="s">
        <v>100</v>
      </c>
      <c r="K13" s="14" t="s">
        <v>111</v>
      </c>
      <c r="L13" t="s">
        <v>112</v>
      </c>
      <c r="M13" t="s">
        <v>115</v>
      </c>
      <c r="N13" t="s">
        <v>116</v>
      </c>
      <c r="O13" t="s">
        <v>113</v>
      </c>
    </row>
    <row r="14" spans="1:15" x14ac:dyDescent="0.25">
      <c r="A14" s="26" t="s">
        <v>199</v>
      </c>
      <c r="B14" s="18">
        <v>5320</v>
      </c>
      <c r="C14" s="18">
        <v>210</v>
      </c>
      <c r="D14" s="18">
        <v>990</v>
      </c>
      <c r="E14" s="18">
        <v>130</v>
      </c>
      <c r="F14" s="18">
        <v>0</v>
      </c>
      <c r="G14" s="27">
        <f t="shared" si="0"/>
        <v>6650</v>
      </c>
      <c r="H14" s="18">
        <v>2014</v>
      </c>
      <c r="J14" s="15" t="s">
        <v>189</v>
      </c>
      <c r="K14" s="16">
        <v>30310</v>
      </c>
      <c r="L14" s="16">
        <v>1150</v>
      </c>
      <c r="M14" s="16">
        <v>2860</v>
      </c>
      <c r="N14" s="16">
        <v>800</v>
      </c>
      <c r="O14" s="16">
        <v>0</v>
      </c>
    </row>
    <row r="15" spans="1:15" x14ac:dyDescent="0.25">
      <c r="A15" s="26" t="s">
        <v>200</v>
      </c>
      <c r="B15" s="18">
        <v>4640</v>
      </c>
      <c r="C15" s="18">
        <v>180</v>
      </c>
      <c r="D15" s="18">
        <v>660</v>
      </c>
      <c r="E15" s="18">
        <v>140</v>
      </c>
      <c r="F15" s="18">
        <v>0</v>
      </c>
      <c r="G15" s="27">
        <f t="shared" si="0"/>
        <v>5620</v>
      </c>
      <c r="H15" s="18">
        <v>2014</v>
      </c>
      <c r="J15" s="70">
        <v>2014</v>
      </c>
      <c r="K15" s="16">
        <v>6000</v>
      </c>
      <c r="L15" s="16">
        <v>200</v>
      </c>
      <c r="M15" s="16">
        <v>720</v>
      </c>
      <c r="N15" s="16">
        <v>100</v>
      </c>
      <c r="O15" s="16">
        <v>0</v>
      </c>
    </row>
    <row r="16" spans="1:15" x14ac:dyDescent="0.25">
      <c r="A16" s="26" t="s">
        <v>189</v>
      </c>
      <c r="B16" s="18">
        <v>5980</v>
      </c>
      <c r="C16" s="18">
        <v>210</v>
      </c>
      <c r="D16" s="18">
        <v>690</v>
      </c>
      <c r="E16" s="18">
        <v>140</v>
      </c>
      <c r="F16" s="18">
        <v>0</v>
      </c>
      <c r="G16" s="27">
        <f t="shared" si="0"/>
        <v>7020</v>
      </c>
      <c r="H16" s="18">
        <v>2015</v>
      </c>
      <c r="J16" s="70">
        <v>2015</v>
      </c>
      <c r="K16" s="16">
        <v>5980</v>
      </c>
      <c r="L16" s="16">
        <v>210</v>
      </c>
      <c r="M16" s="16">
        <v>690</v>
      </c>
      <c r="N16" s="16">
        <v>140</v>
      </c>
      <c r="O16" s="16">
        <v>0</v>
      </c>
    </row>
    <row r="17" spans="1:15" x14ac:dyDescent="0.25">
      <c r="A17" s="26" t="s">
        <v>190</v>
      </c>
      <c r="B17" s="18">
        <v>7620</v>
      </c>
      <c r="C17" s="18">
        <v>240</v>
      </c>
      <c r="D17" s="18">
        <v>1020</v>
      </c>
      <c r="E17" s="18">
        <v>150</v>
      </c>
      <c r="F17" s="18">
        <v>0</v>
      </c>
      <c r="G17" s="27">
        <f t="shared" si="0"/>
        <v>9030</v>
      </c>
      <c r="H17" s="18">
        <v>2015</v>
      </c>
      <c r="J17" s="70">
        <v>2016</v>
      </c>
      <c r="K17" s="16">
        <v>6020</v>
      </c>
      <c r="L17" s="16">
        <v>220</v>
      </c>
      <c r="M17" s="16">
        <v>570</v>
      </c>
      <c r="N17" s="16">
        <v>160</v>
      </c>
      <c r="O17" s="16">
        <v>0</v>
      </c>
    </row>
    <row r="18" spans="1:15" x14ac:dyDescent="0.25">
      <c r="A18" s="26" t="s">
        <v>191</v>
      </c>
      <c r="B18" s="18">
        <v>8370</v>
      </c>
      <c r="C18" s="18">
        <v>250</v>
      </c>
      <c r="D18" s="18">
        <v>1290</v>
      </c>
      <c r="E18" s="18">
        <v>140</v>
      </c>
      <c r="F18" s="18">
        <v>0</v>
      </c>
      <c r="G18" s="27">
        <f t="shared" si="0"/>
        <v>10050</v>
      </c>
      <c r="H18" s="18">
        <v>2015</v>
      </c>
      <c r="J18" s="70">
        <v>2017</v>
      </c>
      <c r="K18" s="16">
        <v>6100</v>
      </c>
      <c r="L18" s="16">
        <v>250</v>
      </c>
      <c r="M18" s="16">
        <v>480</v>
      </c>
      <c r="N18" s="16">
        <v>200</v>
      </c>
      <c r="O18" s="16">
        <v>0</v>
      </c>
    </row>
    <row r="19" spans="1:15" x14ac:dyDescent="0.25">
      <c r="A19" s="26" t="s">
        <v>192</v>
      </c>
      <c r="B19" s="18">
        <v>8830</v>
      </c>
      <c r="C19" s="18">
        <v>290</v>
      </c>
      <c r="D19" s="18">
        <v>1620</v>
      </c>
      <c r="E19" s="18">
        <v>150</v>
      </c>
      <c r="F19" s="18">
        <v>0</v>
      </c>
      <c r="G19" s="27">
        <f t="shared" si="0"/>
        <v>10890</v>
      </c>
      <c r="H19" s="18">
        <v>2015</v>
      </c>
      <c r="J19" s="70">
        <v>2018</v>
      </c>
      <c r="K19" s="16">
        <v>6210</v>
      </c>
      <c r="L19" s="16">
        <v>270</v>
      </c>
      <c r="M19" s="16">
        <v>400</v>
      </c>
      <c r="N19" s="16">
        <v>200</v>
      </c>
      <c r="O19" s="16">
        <v>0</v>
      </c>
    </row>
    <row r="20" spans="1:15" x14ac:dyDescent="0.25">
      <c r="A20" s="26" t="s">
        <v>201</v>
      </c>
      <c r="B20" s="18">
        <v>9310</v>
      </c>
      <c r="C20" s="18">
        <v>330</v>
      </c>
      <c r="D20" s="18">
        <v>1650</v>
      </c>
      <c r="E20" s="18">
        <v>130</v>
      </c>
      <c r="F20" s="18">
        <v>0</v>
      </c>
      <c r="G20" s="27">
        <f t="shared" si="0"/>
        <v>11420</v>
      </c>
      <c r="H20" s="18">
        <v>2015</v>
      </c>
      <c r="J20" s="15" t="s">
        <v>190</v>
      </c>
      <c r="K20" s="16">
        <v>39530</v>
      </c>
      <c r="L20" s="16">
        <v>1260</v>
      </c>
      <c r="M20" s="16">
        <v>4350</v>
      </c>
      <c r="N20" s="16">
        <v>800</v>
      </c>
      <c r="O20" s="16">
        <v>0</v>
      </c>
    </row>
    <row r="21" spans="1:15" x14ac:dyDescent="0.25">
      <c r="A21" s="26" t="s">
        <v>194</v>
      </c>
      <c r="B21" s="18">
        <v>10230</v>
      </c>
      <c r="C21" s="18">
        <v>310</v>
      </c>
      <c r="D21" s="18">
        <v>1590</v>
      </c>
      <c r="E21" s="18">
        <v>140</v>
      </c>
      <c r="F21" s="18">
        <v>0</v>
      </c>
      <c r="G21" s="27">
        <f t="shared" si="0"/>
        <v>12270</v>
      </c>
      <c r="H21" s="18">
        <v>2015</v>
      </c>
      <c r="J21" s="70">
        <v>2014</v>
      </c>
      <c r="K21" s="16">
        <v>7950</v>
      </c>
      <c r="L21" s="16">
        <v>220</v>
      </c>
      <c r="M21" s="16">
        <v>990</v>
      </c>
      <c r="N21" s="16">
        <v>120</v>
      </c>
      <c r="O21" s="16">
        <v>0</v>
      </c>
    </row>
    <row r="22" spans="1:15" x14ac:dyDescent="0.25">
      <c r="A22" s="26" t="s">
        <v>195</v>
      </c>
      <c r="B22" s="18">
        <v>8720</v>
      </c>
      <c r="C22" s="18">
        <v>290</v>
      </c>
      <c r="D22" s="18">
        <v>1560</v>
      </c>
      <c r="E22" s="18">
        <v>150</v>
      </c>
      <c r="F22" s="18">
        <v>0</v>
      </c>
      <c r="G22" s="27">
        <f t="shared" si="0"/>
        <v>10720</v>
      </c>
      <c r="H22" s="18">
        <v>2015</v>
      </c>
      <c r="J22" s="70">
        <v>2015</v>
      </c>
      <c r="K22" s="16">
        <v>7620</v>
      </c>
      <c r="L22" s="16">
        <v>240</v>
      </c>
      <c r="M22" s="16">
        <v>1020</v>
      </c>
      <c r="N22" s="16">
        <v>150</v>
      </c>
      <c r="O22" s="16">
        <v>0</v>
      </c>
    </row>
    <row r="23" spans="1:15" x14ac:dyDescent="0.25">
      <c r="A23" s="26" t="s">
        <v>196</v>
      </c>
      <c r="B23" s="18">
        <v>7710</v>
      </c>
      <c r="C23" s="18">
        <v>270</v>
      </c>
      <c r="D23" s="18">
        <v>1530</v>
      </c>
      <c r="E23" s="18">
        <v>140</v>
      </c>
      <c r="F23" s="18">
        <v>0</v>
      </c>
      <c r="G23" s="27">
        <f t="shared" si="0"/>
        <v>9650</v>
      </c>
      <c r="H23" s="18">
        <v>2015</v>
      </c>
      <c r="J23" s="70">
        <v>2016</v>
      </c>
      <c r="K23" s="16">
        <v>7920</v>
      </c>
      <c r="L23" s="16">
        <v>250</v>
      </c>
      <c r="M23" s="16">
        <v>840</v>
      </c>
      <c r="N23" s="16">
        <v>150</v>
      </c>
      <c r="O23" s="16">
        <v>0</v>
      </c>
    </row>
    <row r="24" spans="1:15" x14ac:dyDescent="0.25">
      <c r="A24" s="26" t="s">
        <v>197</v>
      </c>
      <c r="B24" s="18">
        <v>6320</v>
      </c>
      <c r="C24" s="18">
        <v>250</v>
      </c>
      <c r="D24" s="18">
        <v>1590</v>
      </c>
      <c r="E24" s="18">
        <v>150</v>
      </c>
      <c r="F24" s="18">
        <v>0</v>
      </c>
      <c r="G24" s="27">
        <f t="shared" si="0"/>
        <v>8310</v>
      </c>
      <c r="H24" s="18">
        <v>2015</v>
      </c>
      <c r="J24" s="70">
        <v>2017</v>
      </c>
      <c r="K24" s="16">
        <v>8010</v>
      </c>
      <c r="L24" s="16">
        <v>270</v>
      </c>
      <c r="M24" s="16">
        <v>750</v>
      </c>
      <c r="N24" s="16">
        <v>190</v>
      </c>
      <c r="O24" s="16">
        <v>0</v>
      </c>
    </row>
    <row r="25" spans="1:15" x14ac:dyDescent="0.25">
      <c r="A25" s="26" t="s">
        <v>198</v>
      </c>
      <c r="B25" s="18">
        <v>5840</v>
      </c>
      <c r="C25" s="18">
        <v>250</v>
      </c>
      <c r="D25" s="18">
        <v>1260</v>
      </c>
      <c r="E25" s="18">
        <v>160</v>
      </c>
      <c r="F25" s="18">
        <v>0</v>
      </c>
      <c r="G25" s="27">
        <f t="shared" si="0"/>
        <v>7510</v>
      </c>
      <c r="H25" s="18">
        <v>2015</v>
      </c>
      <c r="J25" s="70">
        <v>2018</v>
      </c>
      <c r="K25" s="16">
        <v>8030</v>
      </c>
      <c r="L25" s="16">
        <v>280</v>
      </c>
      <c r="M25" s="16">
        <v>750</v>
      </c>
      <c r="N25" s="16">
        <v>190</v>
      </c>
      <c r="O25" s="16">
        <v>0</v>
      </c>
    </row>
    <row r="26" spans="1:15" x14ac:dyDescent="0.25">
      <c r="A26" s="26" t="s">
        <v>199</v>
      </c>
      <c r="B26" s="18">
        <v>4960</v>
      </c>
      <c r="C26" s="18">
        <v>240</v>
      </c>
      <c r="D26" s="18">
        <v>900</v>
      </c>
      <c r="E26" s="18">
        <v>150</v>
      </c>
      <c r="F26" s="18">
        <v>0</v>
      </c>
      <c r="G26" s="27">
        <f t="shared" si="0"/>
        <v>6250</v>
      </c>
      <c r="H26" s="18">
        <v>2015</v>
      </c>
      <c r="J26" s="15" t="s">
        <v>191</v>
      </c>
      <c r="K26" s="16">
        <v>41870</v>
      </c>
      <c r="L26" s="16">
        <v>1350</v>
      </c>
      <c r="M26" s="16">
        <v>5830</v>
      </c>
      <c r="N26" s="16">
        <v>820</v>
      </c>
      <c r="O26" s="16">
        <v>5</v>
      </c>
    </row>
    <row r="27" spans="1:15" x14ac:dyDescent="0.25">
      <c r="A27" s="26" t="s">
        <v>200</v>
      </c>
      <c r="B27" s="18">
        <v>4350</v>
      </c>
      <c r="C27" s="18">
        <v>210</v>
      </c>
      <c r="D27" s="18">
        <v>660</v>
      </c>
      <c r="E27" s="18">
        <v>150</v>
      </c>
      <c r="F27" s="18">
        <v>0</v>
      </c>
      <c r="G27" s="27">
        <f t="shared" si="0"/>
        <v>5370</v>
      </c>
      <c r="H27" s="18">
        <v>2015</v>
      </c>
      <c r="J27" s="70">
        <v>2014</v>
      </c>
      <c r="K27" s="16">
        <v>8100</v>
      </c>
      <c r="L27" s="16">
        <v>250</v>
      </c>
      <c r="M27" s="16">
        <v>1320</v>
      </c>
      <c r="N27" s="16">
        <v>110</v>
      </c>
      <c r="O27" s="16">
        <v>0</v>
      </c>
    </row>
    <row r="28" spans="1:15" x14ac:dyDescent="0.25">
      <c r="A28" s="26" t="s">
        <v>189</v>
      </c>
      <c r="B28" s="18">
        <v>6020</v>
      </c>
      <c r="C28" s="18">
        <v>220</v>
      </c>
      <c r="D28" s="18">
        <v>570</v>
      </c>
      <c r="E28" s="18">
        <v>160</v>
      </c>
      <c r="F28" s="18">
        <v>0</v>
      </c>
      <c r="G28" s="27">
        <f t="shared" si="0"/>
        <v>6970</v>
      </c>
      <c r="H28" s="18">
        <v>2016</v>
      </c>
      <c r="J28" s="70">
        <v>2015</v>
      </c>
      <c r="K28" s="16">
        <v>8370</v>
      </c>
      <c r="L28" s="16">
        <v>250</v>
      </c>
      <c r="M28" s="16">
        <v>1290</v>
      </c>
      <c r="N28" s="16">
        <v>140</v>
      </c>
      <c r="O28" s="16">
        <v>0</v>
      </c>
    </row>
    <row r="29" spans="1:15" x14ac:dyDescent="0.25">
      <c r="A29" s="26" t="s">
        <v>190</v>
      </c>
      <c r="B29" s="18">
        <v>7920</v>
      </c>
      <c r="C29" s="18">
        <v>250</v>
      </c>
      <c r="D29" s="18">
        <v>840</v>
      </c>
      <c r="E29" s="18">
        <v>150</v>
      </c>
      <c r="F29" s="18">
        <v>0</v>
      </c>
      <c r="G29" s="27">
        <f t="shared" si="0"/>
        <v>9160</v>
      </c>
      <c r="H29" s="18">
        <v>2016</v>
      </c>
      <c r="J29" s="70">
        <v>2016</v>
      </c>
      <c r="K29" s="16">
        <v>8430</v>
      </c>
      <c r="L29" s="16">
        <v>270</v>
      </c>
      <c r="M29" s="16">
        <v>1110</v>
      </c>
      <c r="N29" s="16">
        <v>160</v>
      </c>
      <c r="O29" s="16">
        <v>0</v>
      </c>
    </row>
    <row r="30" spans="1:15" x14ac:dyDescent="0.25">
      <c r="A30" s="26" t="s">
        <v>191</v>
      </c>
      <c r="B30" s="18">
        <v>8430</v>
      </c>
      <c r="C30" s="18">
        <v>270</v>
      </c>
      <c r="D30" s="18">
        <v>1110</v>
      </c>
      <c r="E30" s="18">
        <v>160</v>
      </c>
      <c r="F30" s="18">
        <v>0</v>
      </c>
      <c r="G30" s="27">
        <f t="shared" si="0"/>
        <v>9970</v>
      </c>
      <c r="H30" s="18">
        <v>2016</v>
      </c>
      <c r="J30" s="70">
        <v>2017</v>
      </c>
      <c r="K30" s="16">
        <v>8430</v>
      </c>
      <c r="L30" s="16">
        <v>280</v>
      </c>
      <c r="M30" s="16">
        <v>1140</v>
      </c>
      <c r="N30" s="16">
        <v>200</v>
      </c>
      <c r="O30" s="16">
        <v>0</v>
      </c>
    </row>
    <row r="31" spans="1:15" x14ac:dyDescent="0.25">
      <c r="A31" s="26" t="s">
        <v>192</v>
      </c>
      <c r="B31" s="18">
        <v>9040</v>
      </c>
      <c r="C31" s="18">
        <v>310</v>
      </c>
      <c r="D31" s="18">
        <v>1500</v>
      </c>
      <c r="E31" s="18">
        <v>170</v>
      </c>
      <c r="F31" s="18">
        <v>0</v>
      </c>
      <c r="G31" s="27">
        <f t="shared" si="0"/>
        <v>11020</v>
      </c>
      <c r="H31" s="18">
        <v>2016</v>
      </c>
      <c r="J31" s="70">
        <v>2018</v>
      </c>
      <c r="K31" s="16">
        <v>8540</v>
      </c>
      <c r="L31" s="16">
        <v>300</v>
      </c>
      <c r="M31" s="16">
        <v>970</v>
      </c>
      <c r="N31" s="16">
        <v>210</v>
      </c>
      <c r="O31" s="16">
        <v>5</v>
      </c>
    </row>
    <row r="32" spans="1:15" x14ac:dyDescent="0.25">
      <c r="A32" s="26" t="s">
        <v>201</v>
      </c>
      <c r="B32" s="18">
        <v>9820</v>
      </c>
      <c r="C32" s="18">
        <v>360</v>
      </c>
      <c r="D32" s="18">
        <v>1440</v>
      </c>
      <c r="E32" s="18">
        <v>160</v>
      </c>
      <c r="F32" s="18">
        <v>0</v>
      </c>
      <c r="G32" s="27">
        <f t="shared" si="0"/>
        <v>11780</v>
      </c>
      <c r="H32" s="18">
        <v>2016</v>
      </c>
      <c r="J32" s="15" t="s">
        <v>192</v>
      </c>
      <c r="K32" s="16">
        <v>45150</v>
      </c>
      <c r="L32" s="16">
        <v>1540</v>
      </c>
      <c r="M32" s="16">
        <v>7490</v>
      </c>
      <c r="N32" s="16">
        <v>870</v>
      </c>
      <c r="O32" s="16">
        <v>16</v>
      </c>
    </row>
    <row r="33" spans="1:15" x14ac:dyDescent="0.25">
      <c r="A33" s="26" t="s">
        <v>194</v>
      </c>
      <c r="B33" s="18">
        <v>10370</v>
      </c>
      <c r="C33" s="18">
        <v>330</v>
      </c>
      <c r="D33" s="18">
        <v>1410</v>
      </c>
      <c r="E33" s="18">
        <v>170</v>
      </c>
      <c r="F33" s="18">
        <v>0</v>
      </c>
      <c r="G33" s="27">
        <f t="shared" si="0"/>
        <v>12280</v>
      </c>
      <c r="H33" s="18">
        <v>2016</v>
      </c>
      <c r="J33" s="70">
        <v>2014</v>
      </c>
      <c r="K33" s="16">
        <v>9050</v>
      </c>
      <c r="L33" s="16">
        <v>280</v>
      </c>
      <c r="M33" s="16">
        <v>1650</v>
      </c>
      <c r="N33" s="16">
        <v>120</v>
      </c>
      <c r="O33" s="16">
        <v>0</v>
      </c>
    </row>
    <row r="34" spans="1:15" x14ac:dyDescent="0.25">
      <c r="A34" s="26" t="s">
        <v>195</v>
      </c>
      <c r="B34" s="18">
        <v>9050</v>
      </c>
      <c r="C34" s="18">
        <v>310</v>
      </c>
      <c r="D34" s="18">
        <v>1440</v>
      </c>
      <c r="E34" s="18">
        <v>160</v>
      </c>
      <c r="F34" s="18">
        <v>0</v>
      </c>
      <c r="G34" s="27">
        <f t="shared" si="0"/>
        <v>10960</v>
      </c>
      <c r="H34" s="18">
        <v>2016</v>
      </c>
      <c r="J34" s="70">
        <v>2015</v>
      </c>
      <c r="K34" s="16">
        <v>8830</v>
      </c>
      <c r="L34" s="16">
        <v>290</v>
      </c>
      <c r="M34" s="16">
        <v>1620</v>
      </c>
      <c r="N34" s="16">
        <v>150</v>
      </c>
      <c r="O34" s="16">
        <v>0</v>
      </c>
    </row>
    <row r="35" spans="1:15" x14ac:dyDescent="0.25">
      <c r="A35" s="26" t="s">
        <v>196</v>
      </c>
      <c r="B35" s="18">
        <v>7620</v>
      </c>
      <c r="C35" s="18">
        <v>300</v>
      </c>
      <c r="D35" s="18">
        <v>1410</v>
      </c>
      <c r="E35" s="18">
        <v>170</v>
      </c>
      <c r="F35" s="18">
        <v>0</v>
      </c>
      <c r="G35" s="27">
        <f t="shared" si="0"/>
        <v>9500</v>
      </c>
      <c r="H35" s="18">
        <v>2016</v>
      </c>
      <c r="J35" s="70">
        <v>2016</v>
      </c>
      <c r="K35" s="16">
        <v>9040</v>
      </c>
      <c r="L35" s="16">
        <v>310</v>
      </c>
      <c r="M35" s="16">
        <v>1500</v>
      </c>
      <c r="N35" s="16">
        <v>170</v>
      </c>
      <c r="O35" s="16">
        <v>0</v>
      </c>
    </row>
    <row r="36" spans="1:15" x14ac:dyDescent="0.25">
      <c r="A36" s="26" t="s">
        <v>197</v>
      </c>
      <c r="B36" s="18">
        <v>6420</v>
      </c>
      <c r="C36" s="18">
        <v>280</v>
      </c>
      <c r="D36" s="18">
        <v>1350</v>
      </c>
      <c r="E36" s="18">
        <v>180</v>
      </c>
      <c r="F36" s="18">
        <v>0</v>
      </c>
      <c r="G36" s="27">
        <f t="shared" ref="G36:G67" si="1">SUM(B36:F36)</f>
        <v>8230</v>
      </c>
      <c r="H36" s="18">
        <v>2016</v>
      </c>
      <c r="J36" s="70">
        <v>2017</v>
      </c>
      <c r="K36" s="16">
        <v>9110</v>
      </c>
      <c r="L36" s="16">
        <v>320</v>
      </c>
      <c r="M36" s="16">
        <v>1410</v>
      </c>
      <c r="N36" s="16">
        <v>210</v>
      </c>
      <c r="O36" s="16">
        <v>0</v>
      </c>
    </row>
    <row r="37" spans="1:15" x14ac:dyDescent="0.25">
      <c r="A37" s="26" t="s">
        <v>198</v>
      </c>
      <c r="B37" s="18">
        <v>5890</v>
      </c>
      <c r="C37" s="18">
        <v>270</v>
      </c>
      <c r="D37" s="18">
        <v>1080</v>
      </c>
      <c r="E37" s="18">
        <v>180</v>
      </c>
      <c r="F37" s="18">
        <v>0</v>
      </c>
      <c r="G37" s="27">
        <f t="shared" si="1"/>
        <v>7420</v>
      </c>
      <c r="H37" s="18">
        <v>2016</v>
      </c>
      <c r="J37" s="70">
        <v>2018</v>
      </c>
      <c r="K37" s="16">
        <v>9120</v>
      </c>
      <c r="L37" s="16">
        <v>340</v>
      </c>
      <c r="M37" s="16">
        <v>1310</v>
      </c>
      <c r="N37" s="16">
        <v>220</v>
      </c>
      <c r="O37" s="16">
        <v>16</v>
      </c>
    </row>
    <row r="38" spans="1:15" x14ac:dyDescent="0.25">
      <c r="A38" s="26" t="s">
        <v>199</v>
      </c>
      <c r="B38" s="18">
        <v>5340</v>
      </c>
      <c r="C38" s="18">
        <v>260</v>
      </c>
      <c r="D38" s="18">
        <v>840</v>
      </c>
      <c r="E38" s="18">
        <v>190</v>
      </c>
      <c r="F38" s="18">
        <v>0</v>
      </c>
      <c r="G38" s="27">
        <f t="shared" si="1"/>
        <v>6630</v>
      </c>
      <c r="H38" s="18">
        <v>2016</v>
      </c>
      <c r="J38" s="15" t="s">
        <v>193</v>
      </c>
      <c r="K38" s="16">
        <v>48330</v>
      </c>
      <c r="L38" s="16">
        <v>1770</v>
      </c>
      <c r="M38" s="16">
        <v>7280</v>
      </c>
      <c r="N38" s="16">
        <v>810</v>
      </c>
      <c r="O38" s="16">
        <v>22</v>
      </c>
    </row>
    <row r="39" spans="1:15" x14ac:dyDescent="0.25">
      <c r="A39" s="26" t="s">
        <v>200</v>
      </c>
      <c r="B39" s="18">
        <v>4430</v>
      </c>
      <c r="C39" s="18">
        <v>230</v>
      </c>
      <c r="D39" s="18">
        <v>510</v>
      </c>
      <c r="E39" s="18">
        <v>180</v>
      </c>
      <c r="F39" s="18">
        <v>0</v>
      </c>
      <c r="G39" s="27">
        <f t="shared" si="1"/>
        <v>5350</v>
      </c>
      <c r="H39" s="18">
        <v>2016</v>
      </c>
      <c r="J39" s="70">
        <v>2014</v>
      </c>
      <c r="K39" s="16">
        <v>9900</v>
      </c>
      <c r="L39" s="16">
        <v>310</v>
      </c>
      <c r="M39" s="16">
        <v>1590</v>
      </c>
      <c r="N39" s="16">
        <v>130</v>
      </c>
      <c r="O39" s="16">
        <v>0</v>
      </c>
    </row>
    <row r="40" spans="1:15" x14ac:dyDescent="0.25">
      <c r="A40" s="26" t="s">
        <v>189</v>
      </c>
      <c r="B40" s="18">
        <v>6100</v>
      </c>
      <c r="C40" s="18">
        <v>250</v>
      </c>
      <c r="D40" s="18">
        <v>480</v>
      </c>
      <c r="E40" s="18">
        <v>200</v>
      </c>
      <c r="F40" s="18">
        <v>0</v>
      </c>
      <c r="G40" s="27">
        <f t="shared" si="1"/>
        <v>7030</v>
      </c>
      <c r="H40" s="18">
        <v>2017</v>
      </c>
      <c r="J40" s="70">
        <v>2015</v>
      </c>
      <c r="K40" s="16">
        <v>9310</v>
      </c>
      <c r="L40" s="16">
        <v>330</v>
      </c>
      <c r="M40" s="16">
        <v>1650</v>
      </c>
      <c r="N40" s="16">
        <v>130</v>
      </c>
      <c r="O40" s="16">
        <v>0</v>
      </c>
    </row>
    <row r="41" spans="1:15" x14ac:dyDescent="0.25">
      <c r="A41" s="26" t="s">
        <v>190</v>
      </c>
      <c r="B41" s="18">
        <v>8010</v>
      </c>
      <c r="C41" s="18">
        <v>270</v>
      </c>
      <c r="D41" s="18">
        <v>750</v>
      </c>
      <c r="E41" s="18">
        <v>190</v>
      </c>
      <c r="F41" s="18">
        <v>0</v>
      </c>
      <c r="G41" s="27">
        <f t="shared" si="1"/>
        <v>9220</v>
      </c>
      <c r="H41" s="18">
        <v>2017</v>
      </c>
      <c r="J41" s="70">
        <v>2016</v>
      </c>
      <c r="K41" s="16">
        <v>9820</v>
      </c>
      <c r="L41" s="16">
        <v>360</v>
      </c>
      <c r="M41" s="16">
        <v>1440</v>
      </c>
      <c r="N41" s="16">
        <v>160</v>
      </c>
      <c r="O41" s="16">
        <v>0</v>
      </c>
    </row>
    <row r="42" spans="1:15" x14ac:dyDescent="0.25">
      <c r="A42" s="26" t="s">
        <v>191</v>
      </c>
      <c r="B42" s="18">
        <v>8430</v>
      </c>
      <c r="C42" s="18">
        <v>280</v>
      </c>
      <c r="D42" s="18">
        <v>1140</v>
      </c>
      <c r="E42" s="18">
        <v>200</v>
      </c>
      <c r="F42" s="18">
        <v>0</v>
      </c>
      <c r="G42" s="27">
        <f t="shared" si="1"/>
        <v>10050</v>
      </c>
      <c r="H42" s="18">
        <v>2017</v>
      </c>
      <c r="J42" s="70">
        <v>2017</v>
      </c>
      <c r="K42" s="16">
        <v>9730</v>
      </c>
      <c r="L42" s="16">
        <v>380</v>
      </c>
      <c r="M42" s="16">
        <v>1340</v>
      </c>
      <c r="N42" s="16">
        <v>190</v>
      </c>
      <c r="O42" s="16">
        <v>0</v>
      </c>
    </row>
    <row r="43" spans="1:15" x14ac:dyDescent="0.25">
      <c r="A43" s="26" t="s">
        <v>192</v>
      </c>
      <c r="B43" s="18">
        <v>9110</v>
      </c>
      <c r="C43" s="18">
        <v>320</v>
      </c>
      <c r="D43" s="18">
        <v>1410</v>
      </c>
      <c r="E43" s="18">
        <v>210</v>
      </c>
      <c r="F43" s="18">
        <v>0</v>
      </c>
      <c r="G43" s="27">
        <f t="shared" si="1"/>
        <v>11050</v>
      </c>
      <c r="H43" s="18">
        <v>2017</v>
      </c>
      <c r="J43" s="70">
        <v>2018</v>
      </c>
      <c r="K43" s="16">
        <v>9570</v>
      </c>
      <c r="L43" s="16">
        <v>390</v>
      </c>
      <c r="M43" s="16">
        <v>1260</v>
      </c>
      <c r="N43" s="16">
        <v>200</v>
      </c>
      <c r="O43" s="16">
        <v>22</v>
      </c>
    </row>
    <row r="44" spans="1:15" x14ac:dyDescent="0.25">
      <c r="A44" s="26" t="s">
        <v>201</v>
      </c>
      <c r="B44" s="18">
        <v>9730</v>
      </c>
      <c r="C44" s="18">
        <v>380</v>
      </c>
      <c r="D44" s="18">
        <v>1340</v>
      </c>
      <c r="E44" s="18">
        <v>190</v>
      </c>
      <c r="F44" s="18">
        <v>0</v>
      </c>
      <c r="G44" s="27">
        <f t="shared" si="1"/>
        <v>11640</v>
      </c>
      <c r="H44" s="18">
        <v>2017</v>
      </c>
      <c r="J44" s="15" t="s">
        <v>194</v>
      </c>
      <c r="K44" s="16">
        <v>51150</v>
      </c>
      <c r="L44" s="16">
        <v>1680</v>
      </c>
      <c r="M44" s="16">
        <v>7220</v>
      </c>
      <c r="N44" s="16">
        <v>840</v>
      </c>
      <c r="O44" s="16">
        <v>26</v>
      </c>
    </row>
    <row r="45" spans="1:15" x14ac:dyDescent="0.25">
      <c r="A45" s="26" t="s">
        <v>194</v>
      </c>
      <c r="B45" s="18">
        <v>10120</v>
      </c>
      <c r="C45" s="18">
        <v>360</v>
      </c>
      <c r="D45" s="18">
        <v>1360</v>
      </c>
      <c r="E45" s="18">
        <v>200</v>
      </c>
      <c r="F45" s="18">
        <v>0</v>
      </c>
      <c r="G45" s="27">
        <f t="shared" si="1"/>
        <v>12040</v>
      </c>
      <c r="H45" s="18">
        <v>2017</v>
      </c>
      <c r="J45" s="70">
        <v>2014</v>
      </c>
      <c r="K45" s="16">
        <v>10200</v>
      </c>
      <c r="L45" s="16">
        <v>300</v>
      </c>
      <c r="M45" s="16">
        <v>1620</v>
      </c>
      <c r="N45" s="16">
        <v>120</v>
      </c>
      <c r="O45" s="16">
        <v>0</v>
      </c>
    </row>
    <row r="46" spans="1:15" x14ac:dyDescent="0.25">
      <c r="A46" s="26" t="s">
        <v>195</v>
      </c>
      <c r="B46" s="18">
        <v>9080</v>
      </c>
      <c r="C46" s="18">
        <v>320</v>
      </c>
      <c r="D46" s="18">
        <v>1410</v>
      </c>
      <c r="E46" s="18">
        <v>200</v>
      </c>
      <c r="F46" s="18">
        <v>0</v>
      </c>
      <c r="G46" s="27">
        <f t="shared" si="1"/>
        <v>11010</v>
      </c>
      <c r="H46" s="18">
        <v>2017</v>
      </c>
      <c r="J46" s="70">
        <v>2015</v>
      </c>
      <c r="K46" s="16">
        <v>10230</v>
      </c>
      <c r="L46" s="16">
        <v>310</v>
      </c>
      <c r="M46" s="16">
        <v>1590</v>
      </c>
      <c r="N46" s="16">
        <v>140</v>
      </c>
      <c r="O46" s="16">
        <v>0</v>
      </c>
    </row>
    <row r="47" spans="1:15" x14ac:dyDescent="0.25">
      <c r="A47" s="26" t="s">
        <v>196</v>
      </c>
      <c r="B47" s="18">
        <v>7820</v>
      </c>
      <c r="C47" s="18">
        <v>310</v>
      </c>
      <c r="D47" s="18">
        <v>1490</v>
      </c>
      <c r="E47" s="18">
        <v>210</v>
      </c>
      <c r="F47" s="18">
        <v>0</v>
      </c>
      <c r="G47" s="27">
        <f t="shared" si="1"/>
        <v>9830</v>
      </c>
      <c r="H47" s="18">
        <v>2017</v>
      </c>
      <c r="J47" s="70">
        <v>2016</v>
      </c>
      <c r="K47" s="16">
        <v>10370</v>
      </c>
      <c r="L47" s="16">
        <v>330</v>
      </c>
      <c r="M47" s="16">
        <v>1410</v>
      </c>
      <c r="N47" s="16">
        <v>170</v>
      </c>
      <c r="O47" s="16">
        <v>0</v>
      </c>
    </row>
    <row r="48" spans="1:15" x14ac:dyDescent="0.25">
      <c r="A48" s="26" t="s">
        <v>197</v>
      </c>
      <c r="B48" s="18">
        <v>6540</v>
      </c>
      <c r="C48" s="18">
        <v>300</v>
      </c>
      <c r="D48" s="18">
        <v>1310</v>
      </c>
      <c r="E48" s="18">
        <v>220</v>
      </c>
      <c r="F48" s="18">
        <v>0</v>
      </c>
      <c r="G48" s="27">
        <f t="shared" si="1"/>
        <v>8370</v>
      </c>
      <c r="H48" s="18">
        <v>2017</v>
      </c>
      <c r="J48" s="70">
        <v>2017</v>
      </c>
      <c r="K48" s="16">
        <v>10120</v>
      </c>
      <c r="L48" s="16">
        <v>360</v>
      </c>
      <c r="M48" s="16">
        <v>1360</v>
      </c>
      <c r="N48" s="16">
        <v>200</v>
      </c>
      <c r="O48" s="16">
        <v>0</v>
      </c>
    </row>
    <row r="49" spans="1:15" x14ac:dyDescent="0.25">
      <c r="A49" s="26" t="s">
        <v>198</v>
      </c>
      <c r="B49" s="18">
        <v>6010</v>
      </c>
      <c r="C49" s="18">
        <v>290</v>
      </c>
      <c r="D49" s="18">
        <v>980</v>
      </c>
      <c r="E49" s="18">
        <v>210</v>
      </c>
      <c r="F49" s="18">
        <v>0</v>
      </c>
      <c r="G49" s="27">
        <f t="shared" si="1"/>
        <v>7490</v>
      </c>
      <c r="H49" s="18">
        <v>2017</v>
      </c>
      <c r="J49" s="70">
        <v>2018</v>
      </c>
      <c r="K49" s="16">
        <v>10230</v>
      </c>
      <c r="L49" s="16">
        <v>380</v>
      </c>
      <c r="M49" s="16">
        <v>1240</v>
      </c>
      <c r="N49" s="16">
        <v>210</v>
      </c>
      <c r="O49" s="16">
        <v>26</v>
      </c>
    </row>
    <row r="50" spans="1:15" x14ac:dyDescent="0.25">
      <c r="A50" s="26" t="s">
        <v>199</v>
      </c>
      <c r="B50" s="18">
        <v>5270</v>
      </c>
      <c r="C50" s="18">
        <v>270</v>
      </c>
      <c r="D50" s="18">
        <v>770</v>
      </c>
      <c r="E50" s="18">
        <v>220</v>
      </c>
      <c r="F50" s="18">
        <v>0</v>
      </c>
      <c r="G50" s="27">
        <f t="shared" si="1"/>
        <v>6530</v>
      </c>
      <c r="H50" s="18">
        <v>2017</v>
      </c>
      <c r="J50" s="15" t="s">
        <v>195</v>
      </c>
      <c r="K50" s="16">
        <v>45160</v>
      </c>
      <c r="L50" s="16">
        <v>1550</v>
      </c>
      <c r="M50" s="16">
        <v>7300</v>
      </c>
      <c r="N50" s="16">
        <v>880</v>
      </c>
      <c r="O50" s="16">
        <v>14</v>
      </c>
    </row>
    <row r="51" spans="1:15" x14ac:dyDescent="0.25">
      <c r="A51" s="26" t="s">
        <v>200</v>
      </c>
      <c r="B51" s="18">
        <v>5380</v>
      </c>
      <c r="C51" s="18">
        <v>260</v>
      </c>
      <c r="D51" s="18">
        <v>430</v>
      </c>
      <c r="E51" s="18">
        <v>230</v>
      </c>
      <c r="F51" s="18">
        <v>0</v>
      </c>
      <c r="G51" s="27">
        <f t="shared" si="1"/>
        <v>6300</v>
      </c>
      <c r="H51" s="18">
        <v>2018</v>
      </c>
      <c r="J51" s="70">
        <v>2014</v>
      </c>
      <c r="K51" s="16">
        <v>8730</v>
      </c>
      <c r="L51" s="16">
        <v>280</v>
      </c>
      <c r="M51" s="16">
        <v>1590</v>
      </c>
      <c r="N51" s="16">
        <v>140</v>
      </c>
      <c r="O51" s="16">
        <v>0</v>
      </c>
    </row>
    <row r="52" spans="1:15" x14ac:dyDescent="0.25">
      <c r="A52" s="26" t="s">
        <v>189</v>
      </c>
      <c r="B52" s="18">
        <v>6210</v>
      </c>
      <c r="C52" s="18">
        <v>270</v>
      </c>
      <c r="D52" s="18">
        <v>400</v>
      </c>
      <c r="E52" s="18">
        <v>200</v>
      </c>
      <c r="F52" s="18">
        <v>0</v>
      </c>
      <c r="G52" s="27">
        <f t="shared" si="1"/>
        <v>7080</v>
      </c>
      <c r="H52" s="18">
        <v>2018</v>
      </c>
      <c r="J52" s="70">
        <v>2015</v>
      </c>
      <c r="K52" s="16">
        <v>8720</v>
      </c>
      <c r="L52" s="16">
        <v>290</v>
      </c>
      <c r="M52" s="16">
        <v>1560</v>
      </c>
      <c r="N52" s="16">
        <v>150</v>
      </c>
      <c r="O52" s="16">
        <v>0</v>
      </c>
    </row>
    <row r="53" spans="1:15" x14ac:dyDescent="0.25">
      <c r="A53" s="26" t="s">
        <v>190</v>
      </c>
      <c r="B53" s="18">
        <v>8030</v>
      </c>
      <c r="C53" s="18">
        <v>280</v>
      </c>
      <c r="D53" s="18">
        <v>750</v>
      </c>
      <c r="E53" s="18">
        <v>190</v>
      </c>
      <c r="F53" s="18">
        <v>0</v>
      </c>
      <c r="G53" s="27">
        <f t="shared" si="1"/>
        <v>9250</v>
      </c>
      <c r="H53" s="18">
        <v>2018</v>
      </c>
      <c r="J53" s="70">
        <v>2016</v>
      </c>
      <c r="K53" s="16">
        <v>9050</v>
      </c>
      <c r="L53" s="16">
        <v>310</v>
      </c>
      <c r="M53" s="16">
        <v>1440</v>
      </c>
      <c r="N53" s="16">
        <v>160</v>
      </c>
      <c r="O53" s="16">
        <v>0</v>
      </c>
    </row>
    <row r="54" spans="1:15" x14ac:dyDescent="0.25">
      <c r="A54" s="26" t="s">
        <v>191</v>
      </c>
      <c r="B54" s="18">
        <v>8540</v>
      </c>
      <c r="C54" s="18">
        <v>300</v>
      </c>
      <c r="D54" s="18">
        <v>970</v>
      </c>
      <c r="E54" s="18">
        <v>210</v>
      </c>
      <c r="F54" s="18">
        <v>5</v>
      </c>
      <c r="G54" s="27">
        <f t="shared" si="1"/>
        <v>10025</v>
      </c>
      <c r="H54" s="18">
        <v>2018</v>
      </c>
      <c r="J54" s="70">
        <v>2017</v>
      </c>
      <c r="K54" s="16">
        <v>9080</v>
      </c>
      <c r="L54" s="16">
        <v>320</v>
      </c>
      <c r="M54" s="16">
        <v>1410</v>
      </c>
      <c r="N54" s="16">
        <v>200</v>
      </c>
      <c r="O54" s="16">
        <v>0</v>
      </c>
    </row>
    <row r="55" spans="1:15" x14ac:dyDescent="0.25">
      <c r="A55" s="26" t="s">
        <v>192</v>
      </c>
      <c r="B55" s="18">
        <v>9120</v>
      </c>
      <c r="C55" s="18">
        <v>340</v>
      </c>
      <c r="D55" s="18">
        <v>1310</v>
      </c>
      <c r="E55" s="18">
        <v>220</v>
      </c>
      <c r="F55" s="18">
        <v>16</v>
      </c>
      <c r="G55" s="27">
        <f t="shared" si="1"/>
        <v>11006</v>
      </c>
      <c r="H55" s="18">
        <v>2018</v>
      </c>
      <c r="J55" s="70">
        <v>2018</v>
      </c>
      <c r="K55" s="16">
        <v>9580</v>
      </c>
      <c r="L55" s="16">
        <v>350</v>
      </c>
      <c r="M55" s="16">
        <v>1300</v>
      </c>
      <c r="N55" s="16">
        <v>230</v>
      </c>
      <c r="O55" s="16">
        <v>14</v>
      </c>
    </row>
    <row r="56" spans="1:15" x14ac:dyDescent="0.25">
      <c r="A56" s="26" t="s">
        <v>201</v>
      </c>
      <c r="B56" s="18">
        <v>9570</v>
      </c>
      <c r="C56" s="18">
        <v>390</v>
      </c>
      <c r="D56" s="18">
        <v>1260</v>
      </c>
      <c r="E56" s="18">
        <v>200</v>
      </c>
      <c r="F56" s="18">
        <v>22</v>
      </c>
      <c r="G56" s="27">
        <f t="shared" si="1"/>
        <v>11442</v>
      </c>
      <c r="H56" s="18">
        <v>2018</v>
      </c>
      <c r="J56" s="15" t="s">
        <v>196</v>
      </c>
      <c r="K56" s="16">
        <v>38970</v>
      </c>
      <c r="L56" s="16">
        <v>1470</v>
      </c>
      <c r="M56" s="16">
        <v>7240</v>
      </c>
      <c r="N56" s="16">
        <v>870</v>
      </c>
      <c r="O56" s="16">
        <v>15</v>
      </c>
    </row>
    <row r="57" spans="1:15" x14ac:dyDescent="0.25">
      <c r="A57" s="26" t="s">
        <v>194</v>
      </c>
      <c r="B57" s="18">
        <v>10230</v>
      </c>
      <c r="C57" s="18">
        <v>380</v>
      </c>
      <c r="D57" s="18">
        <v>1240</v>
      </c>
      <c r="E57" s="18">
        <v>210</v>
      </c>
      <c r="F57" s="18">
        <v>26</v>
      </c>
      <c r="G57" s="27">
        <f t="shared" si="1"/>
        <v>12086</v>
      </c>
      <c r="H57" s="18">
        <v>2018</v>
      </c>
      <c r="J57" s="70">
        <v>2014</v>
      </c>
      <c r="K57" s="16">
        <v>8140</v>
      </c>
      <c r="L57" s="16">
        <v>250</v>
      </c>
      <c r="M57" s="16">
        <v>1560</v>
      </c>
      <c r="N57" s="16">
        <v>130</v>
      </c>
      <c r="O57" s="16">
        <v>0</v>
      </c>
    </row>
    <row r="58" spans="1:15" x14ac:dyDescent="0.25">
      <c r="A58" s="26" t="s">
        <v>195</v>
      </c>
      <c r="B58" s="18">
        <v>9580</v>
      </c>
      <c r="C58" s="18">
        <v>350</v>
      </c>
      <c r="D58" s="18">
        <v>1300</v>
      </c>
      <c r="E58" s="18">
        <v>230</v>
      </c>
      <c r="F58" s="18">
        <v>14</v>
      </c>
      <c r="G58" s="27">
        <f t="shared" si="1"/>
        <v>11474</v>
      </c>
      <c r="H58" s="18">
        <v>2018</v>
      </c>
      <c r="J58" s="70">
        <v>2015</v>
      </c>
      <c r="K58" s="16">
        <v>7710</v>
      </c>
      <c r="L58" s="16">
        <v>270</v>
      </c>
      <c r="M58" s="16">
        <v>1530</v>
      </c>
      <c r="N58" s="16">
        <v>140</v>
      </c>
      <c r="O58" s="16">
        <v>0</v>
      </c>
    </row>
    <row r="59" spans="1:15" x14ac:dyDescent="0.25">
      <c r="A59" s="26" t="s">
        <v>196</v>
      </c>
      <c r="B59" s="18">
        <v>7680</v>
      </c>
      <c r="C59" s="18">
        <v>340</v>
      </c>
      <c r="D59" s="18">
        <v>1250</v>
      </c>
      <c r="E59" s="18">
        <v>220</v>
      </c>
      <c r="F59" s="18">
        <v>15</v>
      </c>
      <c r="G59" s="27">
        <f t="shared" si="1"/>
        <v>9505</v>
      </c>
      <c r="H59" s="18">
        <v>2018</v>
      </c>
      <c r="J59" s="70">
        <v>2016</v>
      </c>
      <c r="K59" s="16">
        <v>7620</v>
      </c>
      <c r="L59" s="16">
        <v>300</v>
      </c>
      <c r="M59" s="16">
        <v>1410</v>
      </c>
      <c r="N59" s="16">
        <v>170</v>
      </c>
      <c r="O59" s="16">
        <v>0</v>
      </c>
    </row>
    <row r="60" spans="1:15" x14ac:dyDescent="0.25">
      <c r="A60" s="26" t="s">
        <v>197</v>
      </c>
      <c r="B60" s="18">
        <v>6870</v>
      </c>
      <c r="C60" s="18">
        <v>320</v>
      </c>
      <c r="D60" s="18">
        <v>1210</v>
      </c>
      <c r="E60" s="18">
        <v>220</v>
      </c>
      <c r="F60" s="18">
        <v>11</v>
      </c>
      <c r="G60" s="27">
        <f t="shared" si="1"/>
        <v>8631</v>
      </c>
      <c r="H60" s="18">
        <v>2018</v>
      </c>
      <c r="J60" s="70">
        <v>2017</v>
      </c>
      <c r="K60" s="16">
        <v>7820</v>
      </c>
      <c r="L60" s="16">
        <v>310</v>
      </c>
      <c r="M60" s="16">
        <v>1490</v>
      </c>
      <c r="N60" s="16">
        <v>210</v>
      </c>
      <c r="O60" s="16">
        <v>0</v>
      </c>
    </row>
    <row r="61" spans="1:15" x14ac:dyDescent="0.25">
      <c r="A61" s="26" t="s">
        <v>198</v>
      </c>
      <c r="B61" s="18">
        <v>5930</v>
      </c>
      <c r="C61" s="18">
        <v>310</v>
      </c>
      <c r="D61" s="18">
        <v>970</v>
      </c>
      <c r="E61" s="18">
        <v>230</v>
      </c>
      <c r="F61" s="18">
        <v>3</v>
      </c>
      <c r="G61" s="27">
        <f t="shared" si="1"/>
        <v>7443</v>
      </c>
      <c r="H61" s="18">
        <v>2018</v>
      </c>
      <c r="J61" s="70">
        <v>2018</v>
      </c>
      <c r="K61" s="16">
        <v>7680</v>
      </c>
      <c r="L61" s="16">
        <v>340</v>
      </c>
      <c r="M61" s="16">
        <v>1250</v>
      </c>
      <c r="N61" s="16">
        <v>220</v>
      </c>
      <c r="O61" s="16">
        <v>15</v>
      </c>
    </row>
    <row r="62" spans="1:15" x14ac:dyDescent="0.25">
      <c r="A62" s="26" t="s">
        <v>199</v>
      </c>
      <c r="B62" s="18">
        <v>5260</v>
      </c>
      <c r="C62" s="18">
        <v>300</v>
      </c>
      <c r="D62" s="18">
        <v>650</v>
      </c>
      <c r="E62" s="18">
        <v>240</v>
      </c>
      <c r="F62" s="18">
        <v>1</v>
      </c>
      <c r="G62" s="27">
        <f t="shared" si="1"/>
        <v>6451</v>
      </c>
      <c r="H62" s="18">
        <v>2018</v>
      </c>
      <c r="J62" s="15" t="s">
        <v>197</v>
      </c>
      <c r="K62" s="16">
        <v>32630</v>
      </c>
      <c r="L62" s="16">
        <v>1380</v>
      </c>
      <c r="M62" s="16">
        <v>7050</v>
      </c>
      <c r="N62" s="16">
        <v>900</v>
      </c>
      <c r="O62" s="16">
        <v>11</v>
      </c>
    </row>
    <row r="63" spans="1:15" x14ac:dyDescent="0.25">
      <c r="A63" s="26" t="s">
        <v>200</v>
      </c>
      <c r="B63" s="18">
        <v>4830</v>
      </c>
      <c r="C63" s="18">
        <v>290</v>
      </c>
      <c r="D63" s="18">
        <v>300</v>
      </c>
      <c r="E63" s="18">
        <v>230</v>
      </c>
      <c r="F63" s="18">
        <v>0</v>
      </c>
      <c r="G63" s="27">
        <f t="shared" si="1"/>
        <v>5650</v>
      </c>
      <c r="H63" s="18">
        <v>2018</v>
      </c>
      <c r="J63" s="70">
        <v>2014</v>
      </c>
      <c r="K63" s="16">
        <v>6480</v>
      </c>
      <c r="L63" s="16">
        <v>230</v>
      </c>
      <c r="M63" s="16">
        <v>1590</v>
      </c>
      <c r="N63" s="16">
        <v>130</v>
      </c>
      <c r="O63" s="16">
        <v>0</v>
      </c>
    </row>
    <row r="64" spans="1:15" x14ac:dyDescent="0.25">
      <c r="J64" s="70">
        <v>2015</v>
      </c>
      <c r="K64" s="16">
        <v>6320</v>
      </c>
      <c r="L64" s="16">
        <v>250</v>
      </c>
      <c r="M64" s="16">
        <v>1590</v>
      </c>
      <c r="N64" s="16">
        <v>150</v>
      </c>
      <c r="O64" s="16">
        <v>0</v>
      </c>
    </row>
    <row r="65" spans="10:15" x14ac:dyDescent="0.25">
      <c r="J65" s="70">
        <v>2016</v>
      </c>
      <c r="K65" s="16">
        <v>6420</v>
      </c>
      <c r="L65" s="16">
        <v>280</v>
      </c>
      <c r="M65" s="16">
        <v>1350</v>
      </c>
      <c r="N65" s="16">
        <v>180</v>
      </c>
      <c r="O65" s="16">
        <v>0</v>
      </c>
    </row>
    <row r="66" spans="10:15" x14ac:dyDescent="0.25">
      <c r="J66" s="70">
        <v>2017</v>
      </c>
      <c r="K66" s="16">
        <v>6540</v>
      </c>
      <c r="L66" s="16">
        <v>300</v>
      </c>
      <c r="M66" s="16">
        <v>1310</v>
      </c>
      <c r="N66" s="16">
        <v>220</v>
      </c>
      <c r="O66" s="16">
        <v>0</v>
      </c>
    </row>
    <row r="67" spans="10:15" x14ac:dyDescent="0.25">
      <c r="J67" s="70">
        <v>2018</v>
      </c>
      <c r="K67" s="16">
        <v>6870</v>
      </c>
      <c r="L67" s="16">
        <v>320</v>
      </c>
      <c r="M67" s="16">
        <v>1210</v>
      </c>
      <c r="N67" s="16">
        <v>220</v>
      </c>
      <c r="O67" s="16">
        <v>11</v>
      </c>
    </row>
    <row r="68" spans="10:15" x14ac:dyDescent="0.25">
      <c r="J68" s="15" t="s">
        <v>198</v>
      </c>
      <c r="K68" s="16">
        <v>29660</v>
      </c>
      <c r="L68" s="16">
        <v>1340</v>
      </c>
      <c r="M68" s="16">
        <v>5610</v>
      </c>
      <c r="N68" s="16">
        <v>900</v>
      </c>
      <c r="O68" s="16">
        <v>3</v>
      </c>
    </row>
    <row r="69" spans="10:15" x14ac:dyDescent="0.25">
      <c r="J69" s="70">
        <v>2014</v>
      </c>
      <c r="K69" s="16">
        <v>5990</v>
      </c>
      <c r="L69" s="16">
        <v>220</v>
      </c>
      <c r="M69" s="16">
        <v>1320</v>
      </c>
      <c r="N69" s="16">
        <v>120</v>
      </c>
      <c r="O69" s="16">
        <v>0</v>
      </c>
    </row>
    <row r="70" spans="10:15" x14ac:dyDescent="0.25">
      <c r="J70" s="70">
        <v>2015</v>
      </c>
      <c r="K70" s="16">
        <v>5840</v>
      </c>
      <c r="L70" s="16">
        <v>250</v>
      </c>
      <c r="M70" s="16">
        <v>1260</v>
      </c>
      <c r="N70" s="16">
        <v>160</v>
      </c>
      <c r="O70" s="16">
        <v>0</v>
      </c>
    </row>
    <row r="71" spans="10:15" x14ac:dyDescent="0.25">
      <c r="J71" s="70">
        <v>2016</v>
      </c>
      <c r="K71" s="16">
        <v>5890</v>
      </c>
      <c r="L71" s="16">
        <v>270</v>
      </c>
      <c r="M71" s="16">
        <v>1080</v>
      </c>
      <c r="N71" s="16">
        <v>180</v>
      </c>
      <c r="O71" s="16">
        <v>0</v>
      </c>
    </row>
    <row r="72" spans="10:15" x14ac:dyDescent="0.25">
      <c r="J72" s="70">
        <v>2017</v>
      </c>
      <c r="K72" s="16">
        <v>6010</v>
      </c>
      <c r="L72" s="16">
        <v>290</v>
      </c>
      <c r="M72" s="16">
        <v>980</v>
      </c>
      <c r="N72" s="16">
        <v>210</v>
      </c>
      <c r="O72" s="16">
        <v>0</v>
      </c>
    </row>
    <row r="73" spans="10:15" x14ac:dyDescent="0.25">
      <c r="J73" s="70">
        <v>2018</v>
      </c>
      <c r="K73" s="16">
        <v>5930</v>
      </c>
      <c r="L73" s="16">
        <v>310</v>
      </c>
      <c r="M73" s="16">
        <v>970</v>
      </c>
      <c r="N73" s="16">
        <v>230</v>
      </c>
      <c r="O73" s="16">
        <v>3</v>
      </c>
    </row>
    <row r="74" spans="10:15" x14ac:dyDescent="0.25">
      <c r="J74" s="15" t="s">
        <v>199</v>
      </c>
      <c r="K74" s="16">
        <v>26150</v>
      </c>
      <c r="L74" s="16">
        <v>1280</v>
      </c>
      <c r="M74" s="16">
        <v>4150</v>
      </c>
      <c r="N74" s="16">
        <v>930</v>
      </c>
      <c r="O74" s="16">
        <v>1</v>
      </c>
    </row>
    <row r="75" spans="10:15" x14ac:dyDescent="0.25">
      <c r="J75" s="70">
        <v>2014</v>
      </c>
      <c r="K75" s="16">
        <v>5320</v>
      </c>
      <c r="L75" s="16">
        <v>210</v>
      </c>
      <c r="M75" s="16">
        <v>990</v>
      </c>
      <c r="N75" s="16">
        <v>130</v>
      </c>
      <c r="O75" s="16">
        <v>0</v>
      </c>
    </row>
    <row r="76" spans="10:15" x14ac:dyDescent="0.25">
      <c r="J76" s="70">
        <v>2015</v>
      </c>
      <c r="K76" s="16">
        <v>4960</v>
      </c>
      <c r="L76" s="16">
        <v>240</v>
      </c>
      <c r="M76" s="16">
        <v>900</v>
      </c>
      <c r="N76" s="16">
        <v>150</v>
      </c>
      <c r="O76" s="16">
        <v>0</v>
      </c>
    </row>
    <row r="77" spans="10:15" x14ac:dyDescent="0.25">
      <c r="J77" s="70">
        <v>2016</v>
      </c>
      <c r="K77" s="16">
        <v>5340</v>
      </c>
      <c r="L77" s="16">
        <v>260</v>
      </c>
      <c r="M77" s="16">
        <v>840</v>
      </c>
      <c r="N77" s="16">
        <v>190</v>
      </c>
      <c r="O77" s="16">
        <v>0</v>
      </c>
    </row>
    <row r="78" spans="10:15" x14ac:dyDescent="0.25">
      <c r="J78" s="70">
        <v>2017</v>
      </c>
      <c r="K78" s="16">
        <v>5270</v>
      </c>
      <c r="L78" s="16">
        <v>270</v>
      </c>
      <c r="M78" s="16">
        <v>770</v>
      </c>
      <c r="N78" s="16">
        <v>220</v>
      </c>
      <c r="O78" s="16">
        <v>0</v>
      </c>
    </row>
    <row r="79" spans="10:15" x14ac:dyDescent="0.25">
      <c r="J79" s="70">
        <v>2018</v>
      </c>
      <c r="K79" s="16">
        <v>5260</v>
      </c>
      <c r="L79" s="16">
        <v>300</v>
      </c>
      <c r="M79" s="16">
        <v>650</v>
      </c>
      <c r="N79" s="16">
        <v>240</v>
      </c>
      <c r="O79" s="16">
        <v>1</v>
      </c>
    </row>
    <row r="80" spans="10:15" x14ac:dyDescent="0.25">
      <c r="J80" s="15" t="s">
        <v>200</v>
      </c>
      <c r="K80" s="16">
        <v>23630</v>
      </c>
      <c r="L80" s="16">
        <v>1170</v>
      </c>
      <c r="M80" s="16">
        <v>2560</v>
      </c>
      <c r="N80" s="16">
        <v>930</v>
      </c>
      <c r="O80" s="16">
        <v>0</v>
      </c>
    </row>
    <row r="81" spans="10:15" x14ac:dyDescent="0.25">
      <c r="J81" s="70">
        <v>2014</v>
      </c>
      <c r="K81" s="16">
        <v>4640</v>
      </c>
      <c r="L81" s="16">
        <v>180</v>
      </c>
      <c r="M81" s="16">
        <v>660</v>
      </c>
      <c r="N81" s="16">
        <v>140</v>
      </c>
      <c r="O81" s="16">
        <v>0</v>
      </c>
    </row>
    <row r="82" spans="10:15" x14ac:dyDescent="0.25">
      <c r="J82" s="70">
        <v>2015</v>
      </c>
      <c r="K82" s="16">
        <v>4350</v>
      </c>
      <c r="L82" s="16">
        <v>210</v>
      </c>
      <c r="M82" s="16">
        <v>660</v>
      </c>
      <c r="N82" s="16">
        <v>150</v>
      </c>
      <c r="O82" s="16">
        <v>0</v>
      </c>
    </row>
    <row r="83" spans="10:15" x14ac:dyDescent="0.25">
      <c r="J83" s="70">
        <v>2016</v>
      </c>
      <c r="K83" s="16">
        <v>4430</v>
      </c>
      <c r="L83" s="16">
        <v>230</v>
      </c>
      <c r="M83" s="16">
        <v>510</v>
      </c>
      <c r="N83" s="16">
        <v>180</v>
      </c>
      <c r="O83" s="16">
        <v>0</v>
      </c>
    </row>
    <row r="84" spans="10:15" x14ac:dyDescent="0.25">
      <c r="J84" s="70">
        <v>2018</v>
      </c>
      <c r="K84" s="16">
        <v>10210</v>
      </c>
      <c r="L84" s="16">
        <v>550</v>
      </c>
      <c r="M84" s="16">
        <v>730</v>
      </c>
      <c r="N84" s="16">
        <v>460</v>
      </c>
      <c r="O84" s="16">
        <v>0</v>
      </c>
    </row>
    <row r="85" spans="10:15" x14ac:dyDescent="0.25">
      <c r="J85" s="15" t="s">
        <v>99</v>
      </c>
      <c r="K85" s="16">
        <v>452540</v>
      </c>
      <c r="L85" s="16">
        <v>16940</v>
      </c>
      <c r="M85" s="16">
        <v>68940</v>
      </c>
      <c r="N85" s="16">
        <v>10350</v>
      </c>
      <c r="O85" s="16">
        <v>113</v>
      </c>
    </row>
    <row r="87" spans="10:15" x14ac:dyDescent="0.25">
      <c r="J87" s="34">
        <v>2</v>
      </c>
    </row>
    <row r="105" spans="9:14" x14ac:dyDescent="0.25">
      <c r="J105" s="34">
        <v>3</v>
      </c>
    </row>
    <row r="106" spans="9:14" x14ac:dyDescent="0.25">
      <c r="I106" s="71" t="s">
        <v>100</v>
      </c>
      <c r="J106" s="71" t="s">
        <v>111</v>
      </c>
      <c r="K106" s="71" t="s">
        <v>112</v>
      </c>
      <c r="L106" s="71" t="s">
        <v>115</v>
      </c>
      <c r="M106" s="71" t="s">
        <v>116</v>
      </c>
      <c r="N106" s="71" t="s">
        <v>113</v>
      </c>
    </row>
    <row r="107" spans="9:14" x14ac:dyDescent="0.25">
      <c r="I107" s="72" t="s">
        <v>189</v>
      </c>
      <c r="J107" s="73">
        <v>6210</v>
      </c>
      <c r="K107" s="73">
        <v>270</v>
      </c>
      <c r="L107" s="73">
        <v>400</v>
      </c>
      <c r="M107" s="73">
        <v>200</v>
      </c>
      <c r="N107" s="73">
        <v>0</v>
      </c>
    </row>
    <row r="108" spans="9:14" x14ac:dyDescent="0.25">
      <c r="I108" s="70">
        <v>2018</v>
      </c>
      <c r="J108" s="16">
        <v>6210</v>
      </c>
      <c r="K108" s="16">
        <v>270</v>
      </c>
      <c r="L108" s="16">
        <v>400</v>
      </c>
      <c r="M108" s="16">
        <v>200</v>
      </c>
      <c r="N108" s="16">
        <v>0</v>
      </c>
    </row>
    <row r="109" spans="9:14" x14ac:dyDescent="0.25">
      <c r="I109" s="72" t="s">
        <v>190</v>
      </c>
      <c r="J109" s="73">
        <v>8030</v>
      </c>
      <c r="K109" s="73">
        <v>280</v>
      </c>
      <c r="L109" s="73">
        <v>750</v>
      </c>
      <c r="M109" s="73">
        <v>190</v>
      </c>
      <c r="N109" s="73">
        <v>0</v>
      </c>
    </row>
    <row r="110" spans="9:14" x14ac:dyDescent="0.25">
      <c r="I110" s="70">
        <v>2018</v>
      </c>
      <c r="J110" s="16">
        <v>8030</v>
      </c>
      <c r="K110" s="16">
        <v>280</v>
      </c>
      <c r="L110" s="16">
        <v>750</v>
      </c>
      <c r="M110" s="16">
        <v>190</v>
      </c>
      <c r="N110" s="16">
        <v>0</v>
      </c>
    </row>
    <row r="111" spans="9:14" x14ac:dyDescent="0.25">
      <c r="I111" s="72" t="s">
        <v>191</v>
      </c>
      <c r="J111" s="73">
        <v>8540</v>
      </c>
      <c r="K111" s="73">
        <v>300</v>
      </c>
      <c r="L111" s="73">
        <v>970</v>
      </c>
      <c r="M111" s="73">
        <v>210</v>
      </c>
      <c r="N111" s="73">
        <v>5</v>
      </c>
    </row>
    <row r="112" spans="9:14" x14ac:dyDescent="0.25">
      <c r="I112" s="70">
        <v>2018</v>
      </c>
      <c r="J112" s="16">
        <v>8540</v>
      </c>
      <c r="K112" s="16">
        <v>300</v>
      </c>
      <c r="L112" s="16">
        <v>970</v>
      </c>
      <c r="M112" s="16">
        <v>210</v>
      </c>
      <c r="N112" s="16">
        <v>5</v>
      </c>
    </row>
    <row r="113" spans="9:14" x14ac:dyDescent="0.25">
      <c r="I113" s="72" t="s">
        <v>192</v>
      </c>
      <c r="J113" s="73">
        <v>9120</v>
      </c>
      <c r="K113" s="73">
        <v>340</v>
      </c>
      <c r="L113" s="73">
        <v>1310</v>
      </c>
      <c r="M113" s="73">
        <v>220</v>
      </c>
      <c r="N113" s="73">
        <v>16</v>
      </c>
    </row>
    <row r="114" spans="9:14" x14ac:dyDescent="0.25">
      <c r="I114" s="70">
        <v>2018</v>
      </c>
      <c r="J114" s="16">
        <v>9120</v>
      </c>
      <c r="K114" s="16">
        <v>340</v>
      </c>
      <c r="L114" s="16">
        <v>1310</v>
      </c>
      <c r="M114" s="16">
        <v>220</v>
      </c>
      <c r="N114" s="16">
        <v>16</v>
      </c>
    </row>
    <row r="115" spans="9:14" x14ac:dyDescent="0.25">
      <c r="I115" s="72" t="s">
        <v>193</v>
      </c>
      <c r="J115" s="73">
        <v>9570</v>
      </c>
      <c r="K115" s="73">
        <v>390</v>
      </c>
      <c r="L115" s="73">
        <v>1260</v>
      </c>
      <c r="M115" s="73">
        <v>200</v>
      </c>
      <c r="N115" s="73">
        <v>22</v>
      </c>
    </row>
    <row r="116" spans="9:14" x14ac:dyDescent="0.25">
      <c r="I116" s="70">
        <v>2018</v>
      </c>
      <c r="J116" s="16">
        <v>9570</v>
      </c>
      <c r="K116" s="16">
        <v>390</v>
      </c>
      <c r="L116" s="16">
        <v>1260</v>
      </c>
      <c r="M116" s="16">
        <v>200</v>
      </c>
      <c r="N116" s="16">
        <v>22</v>
      </c>
    </row>
    <row r="117" spans="9:14" x14ac:dyDescent="0.25">
      <c r="I117" s="72" t="s">
        <v>194</v>
      </c>
      <c r="J117" s="73">
        <v>10230</v>
      </c>
      <c r="K117" s="73">
        <v>380</v>
      </c>
      <c r="L117" s="73">
        <v>1240</v>
      </c>
      <c r="M117" s="73">
        <v>210</v>
      </c>
      <c r="N117" s="73">
        <v>26</v>
      </c>
    </row>
    <row r="118" spans="9:14" x14ac:dyDescent="0.25">
      <c r="I118" s="70">
        <v>2018</v>
      </c>
      <c r="J118" s="16">
        <v>10230</v>
      </c>
      <c r="K118" s="16">
        <v>380</v>
      </c>
      <c r="L118" s="16">
        <v>1240</v>
      </c>
      <c r="M118" s="16">
        <v>210</v>
      </c>
      <c r="N118" s="16">
        <v>26</v>
      </c>
    </row>
    <row r="119" spans="9:14" x14ac:dyDescent="0.25">
      <c r="I119" s="72" t="s">
        <v>195</v>
      </c>
      <c r="J119" s="73">
        <v>9580</v>
      </c>
      <c r="K119" s="73">
        <v>350</v>
      </c>
      <c r="L119" s="73">
        <v>1300</v>
      </c>
      <c r="M119" s="73">
        <v>230</v>
      </c>
      <c r="N119" s="73">
        <v>14</v>
      </c>
    </row>
    <row r="120" spans="9:14" x14ac:dyDescent="0.25">
      <c r="I120" s="70">
        <v>2018</v>
      </c>
      <c r="J120" s="16">
        <v>9580</v>
      </c>
      <c r="K120" s="16">
        <v>350</v>
      </c>
      <c r="L120" s="16">
        <v>1300</v>
      </c>
      <c r="M120" s="16">
        <v>230</v>
      </c>
      <c r="N120" s="16">
        <v>14</v>
      </c>
    </row>
    <row r="121" spans="9:14" x14ac:dyDescent="0.25">
      <c r="I121" s="72" t="s">
        <v>196</v>
      </c>
      <c r="J121" s="73">
        <v>7680</v>
      </c>
      <c r="K121" s="73">
        <v>340</v>
      </c>
      <c r="L121" s="73">
        <v>1250</v>
      </c>
      <c r="M121" s="73">
        <v>220</v>
      </c>
      <c r="N121" s="73">
        <v>15</v>
      </c>
    </row>
    <row r="122" spans="9:14" x14ac:dyDescent="0.25">
      <c r="I122" s="70">
        <v>2018</v>
      </c>
      <c r="J122" s="16">
        <v>7680</v>
      </c>
      <c r="K122" s="16">
        <v>340</v>
      </c>
      <c r="L122" s="16">
        <v>1250</v>
      </c>
      <c r="M122" s="16">
        <v>220</v>
      </c>
      <c r="N122" s="16">
        <v>15</v>
      </c>
    </row>
    <row r="123" spans="9:14" x14ac:dyDescent="0.25">
      <c r="I123" s="72" t="s">
        <v>197</v>
      </c>
      <c r="J123" s="73">
        <v>6870</v>
      </c>
      <c r="K123" s="73">
        <v>320</v>
      </c>
      <c r="L123" s="73">
        <v>1210</v>
      </c>
      <c r="M123" s="73">
        <v>220</v>
      </c>
      <c r="N123" s="73">
        <v>11</v>
      </c>
    </row>
    <row r="124" spans="9:14" x14ac:dyDescent="0.25">
      <c r="I124" s="70">
        <v>2018</v>
      </c>
      <c r="J124" s="16">
        <v>6870</v>
      </c>
      <c r="K124" s="16">
        <v>320</v>
      </c>
      <c r="L124" s="16">
        <v>1210</v>
      </c>
      <c r="M124" s="16">
        <v>220</v>
      </c>
      <c r="N124" s="16">
        <v>11</v>
      </c>
    </row>
    <row r="125" spans="9:14" x14ac:dyDescent="0.25">
      <c r="I125" s="72" t="s">
        <v>198</v>
      </c>
      <c r="J125" s="73">
        <v>5930</v>
      </c>
      <c r="K125" s="73">
        <v>310</v>
      </c>
      <c r="L125" s="73">
        <v>970</v>
      </c>
      <c r="M125" s="73">
        <v>230</v>
      </c>
      <c r="N125" s="73">
        <v>3</v>
      </c>
    </row>
    <row r="126" spans="9:14" x14ac:dyDescent="0.25">
      <c r="I126" s="70">
        <v>2018</v>
      </c>
      <c r="J126" s="16">
        <v>5930</v>
      </c>
      <c r="K126" s="16">
        <v>310</v>
      </c>
      <c r="L126" s="16">
        <v>970</v>
      </c>
      <c r="M126" s="16">
        <v>230</v>
      </c>
      <c r="N126" s="16">
        <v>3</v>
      </c>
    </row>
    <row r="127" spans="9:14" x14ac:dyDescent="0.25">
      <c r="I127" s="72" t="s">
        <v>199</v>
      </c>
      <c r="J127" s="73">
        <v>5260</v>
      </c>
      <c r="K127" s="73">
        <v>300</v>
      </c>
      <c r="L127" s="73">
        <v>650</v>
      </c>
      <c r="M127" s="73">
        <v>240</v>
      </c>
      <c r="N127" s="73">
        <v>1</v>
      </c>
    </row>
    <row r="128" spans="9:14" x14ac:dyDescent="0.25">
      <c r="I128" s="70">
        <v>2018</v>
      </c>
      <c r="J128" s="16">
        <v>5260</v>
      </c>
      <c r="K128" s="16">
        <v>300</v>
      </c>
      <c r="L128" s="16">
        <v>650</v>
      </c>
      <c r="M128" s="16">
        <v>240</v>
      </c>
      <c r="N128" s="16">
        <v>1</v>
      </c>
    </row>
    <row r="129" spans="9:14" x14ac:dyDescent="0.25">
      <c r="I129" s="72" t="s">
        <v>200</v>
      </c>
      <c r="J129" s="73">
        <v>10210</v>
      </c>
      <c r="K129" s="73">
        <v>550</v>
      </c>
      <c r="L129" s="73">
        <v>730</v>
      </c>
      <c r="M129" s="73">
        <v>460</v>
      </c>
      <c r="N129" s="73">
        <v>0</v>
      </c>
    </row>
    <row r="130" spans="9:14" x14ac:dyDescent="0.25">
      <c r="I130" s="70">
        <v>2018</v>
      </c>
      <c r="J130" s="16">
        <v>10210</v>
      </c>
      <c r="K130" s="16">
        <v>550</v>
      </c>
      <c r="L130" s="16">
        <v>730</v>
      </c>
      <c r="M130" s="16">
        <v>460</v>
      </c>
      <c r="N130" s="16">
        <v>0</v>
      </c>
    </row>
    <row r="131" spans="9:14" x14ac:dyDescent="0.25">
      <c r="I131" s="74" t="s">
        <v>99</v>
      </c>
      <c r="J131" s="75">
        <v>97230</v>
      </c>
      <c r="K131" s="75">
        <v>4130</v>
      </c>
      <c r="L131" s="75">
        <v>12040</v>
      </c>
      <c r="M131" s="75">
        <v>2830</v>
      </c>
      <c r="N131" s="75">
        <v>113</v>
      </c>
    </row>
  </sheetData>
  <phoneticPr fontId="0" type="noConversion"/>
  <printOptions headings="1" gridLines="1"/>
  <pageMargins left="0.75" right="0.75" top="1" bottom="1" header="0.5" footer="0.5"/>
  <pageSetup scale="80" orientation="portrait" horizontalDpi="4294967292" verticalDpi="4294967292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10" workbookViewId="0">
      <selection activeCell="E33" sqref="E33"/>
    </sheetView>
  </sheetViews>
  <sheetFormatPr defaultColWidth="8.7109375" defaultRowHeight="15.75" x14ac:dyDescent="0.25"/>
  <cols>
    <col min="1" max="1" width="8.7109375" style="28" customWidth="1"/>
    <col min="2" max="2" width="20.7109375" style="18" bestFit="1" customWidth="1"/>
    <col min="3" max="3" width="17.140625" style="18" bestFit="1" customWidth="1"/>
    <col min="4" max="4" width="10.42578125" style="31" customWidth="1"/>
    <col min="5" max="5" width="15" style="18" bestFit="1" customWidth="1"/>
    <col min="6" max="6" width="8.7109375" style="18"/>
    <col min="7" max="7" width="9" style="18" bestFit="1" customWidth="1"/>
    <col min="8" max="16384" width="8.7109375" style="18"/>
  </cols>
  <sheetData>
    <row r="1" spans="1:6" x14ac:dyDescent="0.25">
      <c r="A1" s="17" t="s">
        <v>11</v>
      </c>
      <c r="B1" s="29"/>
      <c r="E1" s="19" t="s">
        <v>59</v>
      </c>
    </row>
    <row r="2" spans="1:6" x14ac:dyDescent="0.25">
      <c r="D2" s="33">
        <v>1</v>
      </c>
      <c r="E2" s="19" t="s">
        <v>63</v>
      </c>
    </row>
    <row r="3" spans="1:6" ht="16.5" thickBot="1" x14ac:dyDescent="0.3">
      <c r="A3" s="20" t="s">
        <v>16</v>
      </c>
      <c r="B3" s="20" t="s">
        <v>25</v>
      </c>
      <c r="C3" s="20" t="s">
        <v>27</v>
      </c>
      <c r="D3" s="30" t="s">
        <v>117</v>
      </c>
      <c r="E3" s="19" t="s">
        <v>97</v>
      </c>
    </row>
    <row r="4" spans="1:6" ht="16.5" thickTop="1" x14ac:dyDescent="0.25">
      <c r="A4" s="26">
        <v>41640</v>
      </c>
      <c r="B4" s="18">
        <v>1086</v>
      </c>
      <c r="C4" s="18">
        <v>1069</v>
      </c>
      <c r="D4" s="32">
        <f>C4/B4</f>
        <v>0.98434622467771637</v>
      </c>
      <c r="E4" s="19" t="s">
        <v>64</v>
      </c>
    </row>
    <row r="5" spans="1:6" x14ac:dyDescent="0.25">
      <c r="A5" s="26">
        <v>41671</v>
      </c>
      <c r="B5" s="18">
        <v>1101</v>
      </c>
      <c r="C5" s="18">
        <v>1080</v>
      </c>
      <c r="D5" s="32">
        <f t="shared" ref="D5:D63" si="0">C5/B5</f>
        <v>0.98092643051771122</v>
      </c>
    </row>
    <row r="6" spans="1:6" x14ac:dyDescent="0.25">
      <c r="A6" s="26">
        <v>41699</v>
      </c>
      <c r="B6" s="18">
        <v>1116</v>
      </c>
      <c r="C6" s="18">
        <v>1089</v>
      </c>
      <c r="D6" s="32">
        <f t="shared" si="0"/>
        <v>0.97580645161290325</v>
      </c>
    </row>
    <row r="7" spans="1:6" x14ac:dyDescent="0.25">
      <c r="A7" s="26">
        <v>41730</v>
      </c>
      <c r="B7" s="18">
        <v>1216</v>
      </c>
      <c r="C7" s="18">
        <v>1199</v>
      </c>
      <c r="D7" s="32">
        <f t="shared" si="0"/>
        <v>0.98601973684210531</v>
      </c>
      <c r="F7" s="34">
        <v>2</v>
      </c>
    </row>
    <row r="8" spans="1:6" x14ac:dyDescent="0.25">
      <c r="A8" s="26">
        <v>41760</v>
      </c>
      <c r="B8" s="18">
        <v>1183</v>
      </c>
      <c r="C8" s="18">
        <v>1168</v>
      </c>
      <c r="D8" s="32">
        <f t="shared" si="0"/>
        <v>0.9873203719357565</v>
      </c>
    </row>
    <row r="9" spans="1:6" x14ac:dyDescent="0.25">
      <c r="A9" s="26">
        <v>41791</v>
      </c>
      <c r="B9" s="18">
        <v>1176</v>
      </c>
      <c r="C9" s="18">
        <v>1160</v>
      </c>
      <c r="D9" s="32">
        <f t="shared" si="0"/>
        <v>0.98639455782312924</v>
      </c>
    </row>
    <row r="10" spans="1:6" x14ac:dyDescent="0.25">
      <c r="A10" s="26">
        <v>41821</v>
      </c>
      <c r="B10" s="18">
        <v>1198</v>
      </c>
      <c r="C10" s="18">
        <v>1181</v>
      </c>
      <c r="D10" s="32">
        <f t="shared" si="0"/>
        <v>0.9858096828046744</v>
      </c>
    </row>
    <row r="11" spans="1:6" x14ac:dyDescent="0.25">
      <c r="A11" s="26">
        <v>41852</v>
      </c>
      <c r="B11" s="18">
        <v>1205</v>
      </c>
      <c r="C11" s="18">
        <v>1189</v>
      </c>
      <c r="D11" s="32">
        <f t="shared" si="0"/>
        <v>0.98672199170124486</v>
      </c>
    </row>
    <row r="12" spans="1:6" x14ac:dyDescent="0.25">
      <c r="A12" s="26">
        <v>41883</v>
      </c>
      <c r="B12" s="18">
        <v>1223</v>
      </c>
      <c r="C12" s="18">
        <v>1210</v>
      </c>
      <c r="D12" s="32">
        <f t="shared" si="0"/>
        <v>0.98937040065412918</v>
      </c>
    </row>
    <row r="13" spans="1:6" x14ac:dyDescent="0.25">
      <c r="A13" s="26">
        <v>41913</v>
      </c>
      <c r="B13" s="18">
        <v>1209</v>
      </c>
      <c r="C13" s="18">
        <v>1194</v>
      </c>
      <c r="D13" s="32">
        <f t="shared" si="0"/>
        <v>0.98759305210918114</v>
      </c>
    </row>
    <row r="14" spans="1:6" x14ac:dyDescent="0.25">
      <c r="A14" s="26">
        <v>41944</v>
      </c>
      <c r="B14" s="18">
        <v>1198</v>
      </c>
      <c r="C14" s="18">
        <v>1180</v>
      </c>
      <c r="D14" s="32">
        <f t="shared" si="0"/>
        <v>0.9849749582637729</v>
      </c>
    </row>
    <row r="15" spans="1:6" x14ac:dyDescent="0.25">
      <c r="A15" s="26">
        <v>41974</v>
      </c>
      <c r="B15" s="18">
        <v>1243</v>
      </c>
      <c r="C15" s="18">
        <v>1223</v>
      </c>
      <c r="D15" s="32">
        <f t="shared" si="0"/>
        <v>0.98390989541432017</v>
      </c>
    </row>
    <row r="16" spans="1:6" x14ac:dyDescent="0.25">
      <c r="A16" s="26">
        <v>42005</v>
      </c>
      <c r="B16" s="18">
        <v>1220</v>
      </c>
      <c r="C16" s="18">
        <v>1201</v>
      </c>
      <c r="D16" s="32">
        <f t="shared" si="0"/>
        <v>0.98442622950819669</v>
      </c>
    </row>
    <row r="17" spans="1:7" x14ac:dyDescent="0.25">
      <c r="A17" s="26">
        <v>42036</v>
      </c>
      <c r="B17" s="18">
        <v>1241</v>
      </c>
      <c r="C17" s="18">
        <v>1224</v>
      </c>
      <c r="D17" s="32">
        <f t="shared" si="0"/>
        <v>0.98630136986301364</v>
      </c>
    </row>
    <row r="18" spans="1:7" x14ac:dyDescent="0.25">
      <c r="A18" s="26">
        <v>42064</v>
      </c>
      <c r="B18" s="18">
        <v>1237</v>
      </c>
      <c r="C18" s="18">
        <v>1217</v>
      </c>
      <c r="D18" s="32">
        <f t="shared" si="0"/>
        <v>0.98383185125303152</v>
      </c>
    </row>
    <row r="19" spans="1:7" x14ac:dyDescent="0.25">
      <c r="A19" s="26">
        <v>42095</v>
      </c>
      <c r="B19" s="18">
        <v>1258</v>
      </c>
      <c r="C19" s="18">
        <v>1242</v>
      </c>
      <c r="D19" s="32">
        <f t="shared" si="0"/>
        <v>0.9872813990461049</v>
      </c>
    </row>
    <row r="20" spans="1:7" x14ac:dyDescent="0.25">
      <c r="A20" s="26">
        <v>42125</v>
      </c>
      <c r="B20" s="18">
        <v>1262</v>
      </c>
      <c r="C20" s="18">
        <v>1246</v>
      </c>
      <c r="D20" s="32">
        <f t="shared" si="0"/>
        <v>0.98732171156893822</v>
      </c>
    </row>
    <row r="21" spans="1:7" x14ac:dyDescent="0.25">
      <c r="A21" s="26">
        <v>42156</v>
      </c>
      <c r="B21" s="18">
        <v>1227</v>
      </c>
      <c r="C21" s="18">
        <v>1212</v>
      </c>
      <c r="D21" s="32">
        <f t="shared" si="0"/>
        <v>0.98777506112469438</v>
      </c>
    </row>
    <row r="22" spans="1:7" x14ac:dyDescent="0.25">
      <c r="A22" s="26">
        <v>42186</v>
      </c>
      <c r="B22" s="18">
        <v>1243</v>
      </c>
      <c r="C22" s="18">
        <v>1227</v>
      </c>
      <c r="D22" s="32">
        <f t="shared" si="0"/>
        <v>0.98712791633145613</v>
      </c>
    </row>
    <row r="23" spans="1:7" x14ac:dyDescent="0.25">
      <c r="A23" s="26">
        <v>42217</v>
      </c>
      <c r="B23" s="18">
        <v>1281</v>
      </c>
      <c r="C23" s="18">
        <v>1264</v>
      </c>
      <c r="D23" s="32">
        <f t="shared" si="0"/>
        <v>0.98672911787665885</v>
      </c>
    </row>
    <row r="24" spans="1:7" x14ac:dyDescent="0.25">
      <c r="A24" s="26">
        <v>42248</v>
      </c>
      <c r="B24" s="18">
        <v>1272</v>
      </c>
      <c r="C24" s="18">
        <v>1254</v>
      </c>
      <c r="D24" s="32">
        <f t="shared" si="0"/>
        <v>0.98584905660377353</v>
      </c>
      <c r="E24" s="34">
        <v>3</v>
      </c>
    </row>
    <row r="25" spans="1:7" x14ac:dyDescent="0.25">
      <c r="A25" s="26">
        <v>42278</v>
      </c>
      <c r="B25" s="18">
        <v>1295</v>
      </c>
      <c r="C25" s="18">
        <v>1278</v>
      </c>
      <c r="D25" s="32">
        <f t="shared" si="0"/>
        <v>0.98687258687258683</v>
      </c>
      <c r="F25" s="18" t="s">
        <v>118</v>
      </c>
    </row>
    <row r="26" spans="1:7" x14ac:dyDescent="0.25">
      <c r="A26" s="26">
        <v>42309</v>
      </c>
      <c r="B26" s="18">
        <v>1298</v>
      </c>
      <c r="C26" s="18">
        <v>1281</v>
      </c>
      <c r="D26" s="32">
        <f t="shared" si="0"/>
        <v>0.98690292758089371</v>
      </c>
    </row>
    <row r="27" spans="1:7" x14ac:dyDescent="0.25">
      <c r="A27" s="26">
        <v>42339</v>
      </c>
      <c r="B27" s="18">
        <v>1318</v>
      </c>
      <c r="C27" s="18">
        <v>1296</v>
      </c>
      <c r="D27" s="32">
        <f t="shared" si="0"/>
        <v>0.98330804248861914</v>
      </c>
      <c r="F27" s="18" t="s">
        <v>119</v>
      </c>
    </row>
    <row r="28" spans="1:7" x14ac:dyDescent="0.25">
      <c r="A28" s="26">
        <v>42370</v>
      </c>
      <c r="B28" s="18">
        <v>1281</v>
      </c>
      <c r="C28" s="18">
        <v>1264</v>
      </c>
      <c r="D28" s="32">
        <f t="shared" si="0"/>
        <v>0.98672911787665885</v>
      </c>
      <c r="F28" s="18" t="s">
        <v>120</v>
      </c>
      <c r="G28" s="18" t="s">
        <v>121</v>
      </c>
    </row>
    <row r="29" spans="1:7" x14ac:dyDescent="0.25">
      <c r="A29" s="26">
        <v>42401</v>
      </c>
      <c r="B29" s="18">
        <v>1320</v>
      </c>
      <c r="C29" s="18">
        <v>1304</v>
      </c>
      <c r="D29" s="32">
        <f t="shared" si="0"/>
        <v>0.98787878787878791</v>
      </c>
      <c r="F29" s="18" t="s">
        <v>122</v>
      </c>
    </row>
    <row r="30" spans="1:7" x14ac:dyDescent="0.25">
      <c r="A30" s="26">
        <v>42430</v>
      </c>
      <c r="B30" s="18">
        <v>1352</v>
      </c>
      <c r="C30" s="18">
        <v>1334</v>
      </c>
      <c r="D30" s="32">
        <f t="shared" si="0"/>
        <v>0.98668639053254437</v>
      </c>
      <c r="G30" s="18">
        <f>0.000004*(61)+0.8234</f>
        <v>0.82364400000000004</v>
      </c>
    </row>
    <row r="31" spans="1:7" x14ac:dyDescent="0.25">
      <c r="A31" s="26">
        <v>42461</v>
      </c>
      <c r="B31" s="18">
        <v>1336</v>
      </c>
      <c r="C31" s="18">
        <v>1320</v>
      </c>
      <c r="D31" s="32">
        <f t="shared" si="0"/>
        <v>0.9880239520958084</v>
      </c>
      <c r="G31" s="32">
        <f>G30</f>
        <v>0.82364400000000004</v>
      </c>
    </row>
    <row r="32" spans="1:7" x14ac:dyDescent="0.25">
      <c r="A32" s="26">
        <v>42491</v>
      </c>
      <c r="B32" s="18">
        <v>1291</v>
      </c>
      <c r="C32" s="18">
        <v>1276</v>
      </c>
      <c r="D32" s="32">
        <f t="shared" si="0"/>
        <v>0.98838109992254064</v>
      </c>
    </row>
    <row r="33" spans="1:5" x14ac:dyDescent="0.25">
      <c r="A33" s="26">
        <v>42522</v>
      </c>
      <c r="B33" s="18">
        <v>1342</v>
      </c>
      <c r="C33" s="18">
        <v>1326</v>
      </c>
      <c r="D33" s="32">
        <f t="shared" si="0"/>
        <v>0.98807749627421759</v>
      </c>
      <c r="E33" s="34"/>
    </row>
    <row r="34" spans="1:5" x14ac:dyDescent="0.25">
      <c r="A34" s="26">
        <v>42552</v>
      </c>
      <c r="B34" s="18">
        <v>1352</v>
      </c>
      <c r="C34" s="18">
        <v>1337</v>
      </c>
      <c r="D34" s="32">
        <f t="shared" si="0"/>
        <v>0.98890532544378695</v>
      </c>
    </row>
    <row r="35" spans="1:5" x14ac:dyDescent="0.25">
      <c r="A35" s="26">
        <v>42583</v>
      </c>
      <c r="B35" s="18">
        <v>1377</v>
      </c>
      <c r="C35" s="18">
        <v>1360</v>
      </c>
      <c r="D35" s="32">
        <f t="shared" si="0"/>
        <v>0.98765432098765427</v>
      </c>
    </row>
    <row r="36" spans="1:5" x14ac:dyDescent="0.25">
      <c r="A36" s="26">
        <v>42614</v>
      </c>
      <c r="B36" s="18">
        <v>1385</v>
      </c>
      <c r="C36" s="18">
        <v>1368</v>
      </c>
      <c r="D36" s="32">
        <f t="shared" si="0"/>
        <v>0.98772563176895312</v>
      </c>
    </row>
    <row r="37" spans="1:5" x14ac:dyDescent="0.25">
      <c r="A37" s="26">
        <v>42644</v>
      </c>
      <c r="B37" s="18">
        <v>1356</v>
      </c>
      <c r="C37" s="18">
        <v>1338</v>
      </c>
      <c r="D37" s="32">
        <f t="shared" si="0"/>
        <v>0.98672566371681414</v>
      </c>
    </row>
    <row r="38" spans="1:5" x14ac:dyDescent="0.25">
      <c r="A38" s="26">
        <v>42675</v>
      </c>
      <c r="B38" s="18">
        <v>1362</v>
      </c>
      <c r="C38" s="18">
        <v>1346</v>
      </c>
      <c r="D38" s="32">
        <f t="shared" si="0"/>
        <v>0.98825256975036713</v>
      </c>
    </row>
    <row r="39" spans="1:5" x14ac:dyDescent="0.25">
      <c r="A39" s="26">
        <v>42705</v>
      </c>
      <c r="B39" s="18">
        <v>1349</v>
      </c>
      <c r="C39" s="18">
        <v>1333</v>
      </c>
      <c r="D39" s="32">
        <f t="shared" si="0"/>
        <v>0.98813936249073386</v>
      </c>
    </row>
    <row r="40" spans="1:5" x14ac:dyDescent="0.25">
      <c r="A40" s="26">
        <v>42736</v>
      </c>
      <c r="B40" s="18">
        <v>1386</v>
      </c>
      <c r="C40" s="18">
        <v>1371</v>
      </c>
      <c r="D40" s="32">
        <f t="shared" si="0"/>
        <v>0.98917748917748916</v>
      </c>
    </row>
    <row r="41" spans="1:5" x14ac:dyDescent="0.25">
      <c r="A41" s="26">
        <v>42767</v>
      </c>
      <c r="B41" s="18">
        <v>1358</v>
      </c>
      <c r="C41" s="18">
        <v>1342</v>
      </c>
      <c r="D41" s="32">
        <f t="shared" si="0"/>
        <v>0.98821796759941094</v>
      </c>
    </row>
    <row r="42" spans="1:5" x14ac:dyDescent="0.25">
      <c r="A42" s="26">
        <v>42795</v>
      </c>
      <c r="B42" s="18">
        <v>1371</v>
      </c>
      <c r="C42" s="18">
        <v>1356</v>
      </c>
      <c r="D42" s="32">
        <f t="shared" si="0"/>
        <v>0.98905908096280093</v>
      </c>
    </row>
    <row r="43" spans="1:5" x14ac:dyDescent="0.25">
      <c r="A43" s="26">
        <v>42826</v>
      </c>
      <c r="B43" s="18">
        <v>1362</v>
      </c>
      <c r="C43" s="18">
        <v>1348</v>
      </c>
      <c r="D43" s="32">
        <f t="shared" si="0"/>
        <v>0.98972099853157125</v>
      </c>
    </row>
    <row r="44" spans="1:5" x14ac:dyDescent="0.25">
      <c r="A44" s="26">
        <v>42856</v>
      </c>
      <c r="B44" s="18">
        <v>1350</v>
      </c>
      <c r="C44" s="18">
        <v>1338</v>
      </c>
      <c r="D44" s="32">
        <f t="shared" si="0"/>
        <v>0.99111111111111116</v>
      </c>
    </row>
    <row r="45" spans="1:5" x14ac:dyDescent="0.25">
      <c r="A45" s="26">
        <v>42887</v>
      </c>
      <c r="B45" s="18">
        <v>1381</v>
      </c>
      <c r="C45" s="18">
        <v>1366</v>
      </c>
      <c r="D45" s="32">
        <f t="shared" si="0"/>
        <v>0.98913830557566984</v>
      </c>
    </row>
    <row r="46" spans="1:5" x14ac:dyDescent="0.25">
      <c r="A46" s="26">
        <v>42917</v>
      </c>
      <c r="B46" s="18">
        <v>1392</v>
      </c>
      <c r="C46" s="18">
        <v>1378</v>
      </c>
      <c r="D46" s="32">
        <f t="shared" si="0"/>
        <v>0.98994252873563215</v>
      </c>
    </row>
    <row r="47" spans="1:5" x14ac:dyDescent="0.25">
      <c r="A47" s="26">
        <v>42948</v>
      </c>
      <c r="B47" s="18">
        <v>1371</v>
      </c>
      <c r="C47" s="18">
        <v>1359</v>
      </c>
      <c r="D47" s="32">
        <f t="shared" si="0"/>
        <v>0.99124726477024072</v>
      </c>
    </row>
    <row r="48" spans="1:5" x14ac:dyDescent="0.25">
      <c r="A48" s="26">
        <v>42979</v>
      </c>
      <c r="B48" s="18">
        <v>1402</v>
      </c>
      <c r="C48" s="18">
        <v>1387</v>
      </c>
      <c r="D48" s="32">
        <f t="shared" si="0"/>
        <v>0.98930099857346643</v>
      </c>
    </row>
    <row r="49" spans="1:4" x14ac:dyDescent="0.25">
      <c r="A49" s="26">
        <v>43009</v>
      </c>
      <c r="B49" s="18">
        <v>1384</v>
      </c>
      <c r="C49" s="18">
        <v>1370</v>
      </c>
      <c r="D49" s="32">
        <f t="shared" si="0"/>
        <v>0.98988439306358378</v>
      </c>
    </row>
    <row r="50" spans="1:4" x14ac:dyDescent="0.25">
      <c r="A50" s="26">
        <v>43040</v>
      </c>
      <c r="B50" s="18">
        <v>1399</v>
      </c>
      <c r="C50" s="18">
        <v>1377</v>
      </c>
      <c r="D50" s="32">
        <f t="shared" si="0"/>
        <v>0.98427448177269483</v>
      </c>
    </row>
    <row r="51" spans="1:4" x14ac:dyDescent="0.25">
      <c r="A51" s="26">
        <v>43070</v>
      </c>
      <c r="B51" s="18">
        <v>1369</v>
      </c>
      <c r="C51" s="18">
        <v>1357</v>
      </c>
      <c r="D51" s="32">
        <f t="shared" si="0"/>
        <v>0.99123447772096418</v>
      </c>
    </row>
    <row r="52" spans="1:4" x14ac:dyDescent="0.25">
      <c r="A52" s="26">
        <v>43101</v>
      </c>
      <c r="B52" s="18">
        <v>1401</v>
      </c>
      <c r="C52" s="18">
        <v>1390</v>
      </c>
      <c r="D52" s="32">
        <f t="shared" si="0"/>
        <v>0.99214846538187007</v>
      </c>
    </row>
    <row r="53" spans="1:4" x14ac:dyDescent="0.25">
      <c r="A53" s="26">
        <v>43132</v>
      </c>
      <c r="B53" s="18">
        <v>1388</v>
      </c>
      <c r="C53" s="18">
        <v>1376</v>
      </c>
      <c r="D53" s="32">
        <f t="shared" si="0"/>
        <v>0.99135446685878958</v>
      </c>
    </row>
    <row r="54" spans="1:4" x14ac:dyDescent="0.25">
      <c r="A54" s="26">
        <v>43160</v>
      </c>
      <c r="B54" s="18">
        <v>1395</v>
      </c>
      <c r="C54" s="18">
        <v>1385</v>
      </c>
      <c r="D54" s="32">
        <f t="shared" si="0"/>
        <v>0.99283154121863804</v>
      </c>
    </row>
    <row r="55" spans="1:4" x14ac:dyDescent="0.25">
      <c r="A55" s="26">
        <v>43191</v>
      </c>
      <c r="B55" s="18">
        <v>1412</v>
      </c>
      <c r="C55" s="18">
        <v>1401</v>
      </c>
      <c r="D55" s="32">
        <f t="shared" si="0"/>
        <v>0.99220963172804533</v>
      </c>
    </row>
    <row r="56" spans="1:4" x14ac:dyDescent="0.25">
      <c r="A56" s="26">
        <v>43221</v>
      </c>
      <c r="B56" s="18">
        <v>1403</v>
      </c>
      <c r="C56" s="18">
        <v>1392</v>
      </c>
      <c r="D56" s="32">
        <f t="shared" si="0"/>
        <v>0.99215965787598004</v>
      </c>
    </row>
    <row r="57" spans="1:4" x14ac:dyDescent="0.25">
      <c r="A57" s="26">
        <v>43252</v>
      </c>
      <c r="B57" s="18">
        <v>1415</v>
      </c>
      <c r="C57" s="18">
        <v>1402</v>
      </c>
      <c r="D57" s="32">
        <f t="shared" si="0"/>
        <v>0.99081272084805649</v>
      </c>
    </row>
    <row r="58" spans="1:4" x14ac:dyDescent="0.25">
      <c r="A58" s="26">
        <v>43282</v>
      </c>
      <c r="B58" s="18">
        <v>1426</v>
      </c>
      <c r="C58" s="18">
        <v>1415</v>
      </c>
      <c r="D58" s="32">
        <f t="shared" si="0"/>
        <v>0.99228611500701258</v>
      </c>
    </row>
    <row r="59" spans="1:4" x14ac:dyDescent="0.25">
      <c r="A59" s="26">
        <v>43313</v>
      </c>
      <c r="B59" s="18">
        <v>1431</v>
      </c>
      <c r="C59" s="18">
        <v>1420</v>
      </c>
      <c r="D59" s="32">
        <f t="shared" si="0"/>
        <v>0.99231306778476591</v>
      </c>
    </row>
    <row r="60" spans="1:4" x14ac:dyDescent="0.25">
      <c r="A60" s="26">
        <v>43344</v>
      </c>
      <c r="B60" s="18">
        <v>1445</v>
      </c>
      <c r="C60" s="18">
        <v>1426</v>
      </c>
      <c r="D60" s="32">
        <f t="shared" si="0"/>
        <v>0.98685121107266438</v>
      </c>
    </row>
    <row r="61" spans="1:4" x14ac:dyDescent="0.25">
      <c r="A61" s="26">
        <v>43374</v>
      </c>
      <c r="B61" s="18">
        <v>1425</v>
      </c>
      <c r="C61" s="18">
        <v>1414</v>
      </c>
      <c r="D61" s="32">
        <f t="shared" si="0"/>
        <v>0.99228070175438599</v>
      </c>
    </row>
    <row r="62" spans="1:4" x14ac:dyDescent="0.25">
      <c r="A62" s="26">
        <v>43405</v>
      </c>
      <c r="B62" s="18">
        <v>1413</v>
      </c>
      <c r="C62" s="18">
        <v>1403</v>
      </c>
      <c r="D62" s="32">
        <f t="shared" si="0"/>
        <v>0.99292285916489742</v>
      </c>
    </row>
    <row r="63" spans="1:4" x14ac:dyDescent="0.25">
      <c r="A63" s="26">
        <v>43435</v>
      </c>
      <c r="B63" s="18">
        <v>1456</v>
      </c>
      <c r="C63" s="18">
        <v>1427</v>
      </c>
      <c r="D63" s="32">
        <f t="shared" si="0"/>
        <v>0.98008241758241754</v>
      </c>
    </row>
  </sheetData>
  <phoneticPr fontId="0" type="noConversion"/>
  <pageMargins left="0.75" right="0.75" top="1" bottom="1" header="0.5" footer="0.5"/>
  <pageSetup scale="79" orientation="portrait" horizontalDpi="4294967292" verticalDpi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17" workbookViewId="0">
      <selection activeCell="N34" sqref="N34"/>
    </sheetView>
  </sheetViews>
  <sheetFormatPr defaultColWidth="8.7109375" defaultRowHeight="15.75" x14ac:dyDescent="0.25"/>
  <cols>
    <col min="1" max="1" width="10" style="36" customWidth="1"/>
    <col min="2" max="4" width="16.5703125" style="36" customWidth="1"/>
    <col min="5" max="5" width="8.7109375" style="36"/>
    <col min="6" max="6" width="17.28515625" style="36" customWidth="1"/>
    <col min="7" max="7" width="10.140625" style="36" customWidth="1"/>
    <col min="8" max="8" width="8.7109375" style="36"/>
    <col min="9" max="9" width="16.140625" style="36" customWidth="1"/>
    <col min="10" max="10" width="9.42578125" style="36" customWidth="1"/>
    <col min="11" max="11" width="8.7109375" style="36"/>
    <col min="12" max="12" width="16.7109375" style="36" customWidth="1"/>
    <col min="13" max="16384" width="8.7109375" style="36"/>
  </cols>
  <sheetData>
    <row r="1" spans="1:13" x14ac:dyDescent="0.25">
      <c r="A1" s="35" t="s">
        <v>28</v>
      </c>
      <c r="B1" s="35"/>
      <c r="F1" s="37" t="s">
        <v>65</v>
      </c>
    </row>
    <row r="2" spans="1:13" x14ac:dyDescent="0.25">
      <c r="A2" s="35"/>
      <c r="B2" s="35"/>
      <c r="F2" s="37" t="s">
        <v>66</v>
      </c>
    </row>
    <row r="3" spans="1:13" x14ac:dyDescent="0.25">
      <c r="A3" s="35" t="s">
        <v>29</v>
      </c>
      <c r="B3" s="38"/>
      <c r="F3" s="37" t="s">
        <v>67</v>
      </c>
    </row>
    <row r="4" spans="1:13" x14ac:dyDescent="0.25">
      <c r="A4" s="35"/>
      <c r="B4" s="38"/>
    </row>
    <row r="5" spans="1:13" x14ac:dyDescent="0.25">
      <c r="A5" s="39"/>
      <c r="B5" s="39" t="s">
        <v>20</v>
      </c>
      <c r="C5" s="39"/>
      <c r="D5" s="39" t="s">
        <v>21</v>
      </c>
    </row>
    <row r="6" spans="1:13" ht="16.5" thickBot="1" x14ac:dyDescent="0.3">
      <c r="A6" s="40" t="s">
        <v>19</v>
      </c>
      <c r="B6" s="40" t="s">
        <v>18</v>
      </c>
      <c r="C6" s="40" t="s">
        <v>10</v>
      </c>
      <c r="D6" s="40" t="s">
        <v>22</v>
      </c>
    </row>
    <row r="7" spans="1:13" ht="17.25" thickTop="1" thickBot="1" x14ac:dyDescent="0.3">
      <c r="A7" s="41" t="s">
        <v>37</v>
      </c>
      <c r="B7" s="36">
        <v>2.86</v>
      </c>
      <c r="C7" s="42">
        <v>3.81</v>
      </c>
      <c r="D7" s="36">
        <v>3.51</v>
      </c>
      <c r="F7" s="37" t="s">
        <v>65</v>
      </c>
    </row>
    <row r="8" spans="1:13" x14ac:dyDescent="0.25">
      <c r="A8" s="43" t="s">
        <v>38</v>
      </c>
      <c r="B8" s="36">
        <v>2.91</v>
      </c>
      <c r="C8" s="42">
        <v>3.76</v>
      </c>
      <c r="D8" s="36">
        <v>3.38</v>
      </c>
      <c r="F8" s="47" t="s">
        <v>136</v>
      </c>
      <c r="G8" s="47"/>
      <c r="I8" s="47" t="s">
        <v>137</v>
      </c>
      <c r="J8" s="47"/>
      <c r="L8" s="47" t="s">
        <v>138</v>
      </c>
      <c r="M8" s="47"/>
    </row>
    <row r="9" spans="1:13" x14ac:dyDescent="0.25">
      <c r="A9" s="44" t="s">
        <v>39</v>
      </c>
      <c r="B9" s="36">
        <v>2.84</v>
      </c>
      <c r="C9" s="42">
        <v>3.86</v>
      </c>
      <c r="D9" s="36">
        <v>3.45</v>
      </c>
      <c r="F9" s="45"/>
      <c r="G9" s="45"/>
      <c r="I9" s="45"/>
      <c r="J9" s="45"/>
      <c r="L9" s="45"/>
      <c r="M9" s="45"/>
    </row>
    <row r="10" spans="1:13" x14ac:dyDescent="0.25">
      <c r="A10" s="43" t="s">
        <v>40</v>
      </c>
      <c r="B10" s="36">
        <v>2.83</v>
      </c>
      <c r="C10" s="42">
        <v>3.48</v>
      </c>
      <c r="D10" s="36">
        <v>3.61</v>
      </c>
      <c r="F10" s="45" t="s">
        <v>123</v>
      </c>
      <c r="G10" s="45">
        <v>2.94875</v>
      </c>
      <c r="I10" s="45" t="s">
        <v>123</v>
      </c>
      <c r="J10" s="45">
        <v>3.8243750000000003</v>
      </c>
      <c r="L10" s="45" t="s">
        <v>123</v>
      </c>
      <c r="M10" s="45">
        <v>3.5162499999999994</v>
      </c>
    </row>
    <row r="11" spans="1:13" x14ac:dyDescent="0.25">
      <c r="A11" s="43" t="s">
        <v>41</v>
      </c>
      <c r="B11" s="36">
        <v>2.91</v>
      </c>
      <c r="C11" s="42">
        <v>3.75</v>
      </c>
      <c r="D11" s="36">
        <v>3.37</v>
      </c>
      <c r="F11" s="45" t="s">
        <v>124</v>
      </c>
      <c r="G11" s="45">
        <v>2.2946949688357272E-2</v>
      </c>
      <c r="I11" s="45" t="s">
        <v>124</v>
      </c>
      <c r="J11" s="45">
        <v>3.6135955662839003E-2</v>
      </c>
      <c r="L11" s="45" t="s">
        <v>124</v>
      </c>
      <c r="M11" s="45">
        <v>2.5493054609703657E-2</v>
      </c>
    </row>
    <row r="12" spans="1:13" x14ac:dyDescent="0.25">
      <c r="A12" s="43" t="s">
        <v>42</v>
      </c>
      <c r="B12" s="36">
        <v>2.94</v>
      </c>
      <c r="C12" s="42">
        <v>3.92</v>
      </c>
      <c r="D12" s="36">
        <v>3.53</v>
      </c>
      <c r="F12" s="45" t="s">
        <v>125</v>
      </c>
      <c r="G12" s="45">
        <v>2.9450000000000003</v>
      </c>
      <c r="I12" s="45" t="s">
        <v>125</v>
      </c>
      <c r="J12" s="45">
        <v>3.8499999999999996</v>
      </c>
      <c r="L12" s="45" t="s">
        <v>125</v>
      </c>
      <c r="M12" s="45">
        <v>3.5149999999999997</v>
      </c>
    </row>
    <row r="13" spans="1:13" x14ac:dyDescent="0.25">
      <c r="A13" s="43" t="s">
        <v>43</v>
      </c>
      <c r="B13" s="36">
        <v>2.86</v>
      </c>
      <c r="C13" s="42">
        <v>3.89</v>
      </c>
      <c r="D13" s="36">
        <v>3.47</v>
      </c>
      <c r="F13" s="45" t="s">
        <v>126</v>
      </c>
      <c r="G13" s="45">
        <v>2.86</v>
      </c>
      <c r="I13" s="45" t="s">
        <v>126</v>
      </c>
      <c r="J13" s="45">
        <v>3.92</v>
      </c>
      <c r="L13" s="45" t="s">
        <v>126</v>
      </c>
      <c r="M13" s="45">
        <v>3.37</v>
      </c>
    </row>
    <row r="14" spans="1:13" x14ac:dyDescent="0.25">
      <c r="A14" s="43" t="s">
        <v>44</v>
      </c>
      <c r="B14" s="36">
        <v>2.83</v>
      </c>
      <c r="C14" s="42">
        <v>3.58</v>
      </c>
      <c r="D14" s="36">
        <v>3.66</v>
      </c>
      <c r="F14" s="45" t="s">
        <v>127</v>
      </c>
      <c r="G14" s="45">
        <v>9.1787798753429087E-2</v>
      </c>
      <c r="I14" s="45" t="s">
        <v>127</v>
      </c>
      <c r="J14" s="45">
        <v>0.14454382265135601</v>
      </c>
      <c r="L14" s="45" t="s">
        <v>127</v>
      </c>
      <c r="M14" s="45">
        <v>0.10197221843881463</v>
      </c>
    </row>
    <row r="15" spans="1:13" x14ac:dyDescent="0.25">
      <c r="A15" s="44" t="s">
        <v>45</v>
      </c>
      <c r="B15" s="36">
        <v>2.95</v>
      </c>
      <c r="C15" s="42">
        <v>3.82</v>
      </c>
      <c r="D15" s="36">
        <v>3.71</v>
      </c>
      <c r="F15" s="45" t="s">
        <v>128</v>
      </c>
      <c r="G15" s="45">
        <v>8.4249999999999985E-3</v>
      </c>
      <c r="I15" s="45" t="s">
        <v>128</v>
      </c>
      <c r="J15" s="45">
        <v>2.089291666666666E-2</v>
      </c>
      <c r="L15" s="45" t="s">
        <v>128</v>
      </c>
      <c r="M15" s="45">
        <v>1.0398333333333327E-2</v>
      </c>
    </row>
    <row r="16" spans="1:13" x14ac:dyDescent="0.25">
      <c r="A16" s="43" t="s">
        <v>46</v>
      </c>
      <c r="B16" s="36">
        <v>3.01</v>
      </c>
      <c r="C16" s="42">
        <v>4.01</v>
      </c>
      <c r="D16" s="36">
        <v>3.53</v>
      </c>
      <c r="F16" s="45" t="s">
        <v>129</v>
      </c>
      <c r="G16" s="45">
        <v>-1.0868184796210891</v>
      </c>
      <c r="I16" s="45" t="s">
        <v>129</v>
      </c>
      <c r="J16" s="45">
        <v>0.95939730786883004</v>
      </c>
      <c r="L16" s="45" t="s">
        <v>129</v>
      </c>
      <c r="M16" s="45">
        <v>-0.61806911133441478</v>
      </c>
    </row>
    <row r="17" spans="1:13" x14ac:dyDescent="0.25">
      <c r="A17" s="44" t="s">
        <v>47</v>
      </c>
      <c r="B17" s="36">
        <v>3.03</v>
      </c>
      <c r="C17" s="42">
        <v>3.92</v>
      </c>
      <c r="D17" s="36">
        <v>3.62</v>
      </c>
      <c r="F17" s="45" t="s">
        <v>130</v>
      </c>
      <c r="G17" s="45">
        <v>0.23802990241309532</v>
      </c>
      <c r="I17" s="45" t="s">
        <v>130</v>
      </c>
      <c r="J17" s="45">
        <v>-1.0619852582178688</v>
      </c>
      <c r="L17" s="45" t="s">
        <v>130</v>
      </c>
      <c r="M17" s="45">
        <v>0.22918500619639118</v>
      </c>
    </row>
    <row r="18" spans="1:13" x14ac:dyDescent="0.25">
      <c r="A18" s="43" t="s">
        <v>48</v>
      </c>
      <c r="B18" s="36">
        <v>2.96</v>
      </c>
      <c r="C18" s="42">
        <v>3.84</v>
      </c>
      <c r="D18" s="36">
        <v>3.48</v>
      </c>
      <c r="F18" s="45" t="s">
        <v>131</v>
      </c>
      <c r="G18" s="45">
        <v>0.29000000000000004</v>
      </c>
      <c r="I18" s="45" t="s">
        <v>131</v>
      </c>
      <c r="J18" s="45">
        <v>0.5299999999999998</v>
      </c>
      <c r="L18" s="45" t="s">
        <v>131</v>
      </c>
      <c r="M18" s="45">
        <v>0.33999999999999986</v>
      </c>
    </row>
    <row r="19" spans="1:13" x14ac:dyDescent="0.25">
      <c r="A19" s="43" t="s">
        <v>49</v>
      </c>
      <c r="B19" s="36">
        <v>3.05</v>
      </c>
      <c r="C19" s="42">
        <v>3.92</v>
      </c>
      <c r="D19" s="36">
        <v>3.52</v>
      </c>
      <c r="F19" s="45" t="s">
        <v>132</v>
      </c>
      <c r="G19" s="45">
        <v>2.83</v>
      </c>
      <c r="I19" s="45" t="s">
        <v>132</v>
      </c>
      <c r="J19" s="45">
        <v>3.48</v>
      </c>
      <c r="L19" s="45" t="s">
        <v>132</v>
      </c>
      <c r="M19" s="45">
        <v>3.37</v>
      </c>
    </row>
    <row r="20" spans="1:13" x14ac:dyDescent="0.25">
      <c r="A20" s="43" t="s">
        <v>50</v>
      </c>
      <c r="B20" s="36">
        <v>3.12</v>
      </c>
      <c r="C20" s="42">
        <v>4</v>
      </c>
      <c r="D20" s="36">
        <v>3.37</v>
      </c>
      <c r="F20" s="45" t="s">
        <v>133</v>
      </c>
      <c r="G20" s="45">
        <v>3.12</v>
      </c>
      <c r="I20" s="45" t="s">
        <v>133</v>
      </c>
      <c r="J20" s="45">
        <v>4.01</v>
      </c>
      <c r="L20" s="45" t="s">
        <v>133</v>
      </c>
      <c r="M20" s="45">
        <v>3.71</v>
      </c>
    </row>
    <row r="21" spans="1:13" x14ac:dyDescent="0.25">
      <c r="A21" s="43" t="s">
        <v>51</v>
      </c>
      <c r="B21" s="36">
        <v>3.06</v>
      </c>
      <c r="C21" s="42">
        <v>3.93</v>
      </c>
      <c r="D21" s="36">
        <v>3.46</v>
      </c>
      <c r="F21" s="45" t="s">
        <v>134</v>
      </c>
      <c r="G21" s="45">
        <v>47.18</v>
      </c>
      <c r="I21" s="45" t="s">
        <v>134</v>
      </c>
      <c r="J21" s="45">
        <v>61.190000000000005</v>
      </c>
      <c r="L21" s="45" t="s">
        <v>134</v>
      </c>
      <c r="M21" s="45">
        <v>56.259999999999991</v>
      </c>
    </row>
    <row r="22" spans="1:13" ht="16.5" thickBot="1" x14ac:dyDescent="0.3">
      <c r="A22" s="43" t="s">
        <v>52</v>
      </c>
      <c r="B22" s="36">
        <v>3.02</v>
      </c>
      <c r="C22" s="42">
        <v>3.7</v>
      </c>
      <c r="D22" s="36">
        <v>3.59</v>
      </c>
      <c r="F22" s="46" t="s">
        <v>135</v>
      </c>
      <c r="G22" s="46">
        <v>16</v>
      </c>
      <c r="I22" s="46" t="s">
        <v>135</v>
      </c>
      <c r="J22" s="46">
        <v>16</v>
      </c>
      <c r="L22" s="46" t="s">
        <v>135</v>
      </c>
      <c r="M22" s="46">
        <v>16</v>
      </c>
    </row>
    <row r="24" spans="1:13" x14ac:dyDescent="0.25">
      <c r="F24" s="37" t="s">
        <v>66</v>
      </c>
    </row>
    <row r="25" spans="1:13" x14ac:dyDescent="0.25">
      <c r="F25" s="36" t="s">
        <v>139</v>
      </c>
    </row>
    <row r="27" spans="1:13" x14ac:dyDescent="0.25">
      <c r="F27" s="37" t="s">
        <v>67</v>
      </c>
    </row>
  </sheetData>
  <pageMargins left="0.75" right="0.75" top="1" bottom="1" header="0.5" footer="0.5"/>
  <pageSetup scale="90" orientation="portrait" horizontalDpi="4294967292" verticalDpi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opLeftCell="A27" workbookViewId="0">
      <selection activeCell="K31" sqref="K31"/>
    </sheetView>
  </sheetViews>
  <sheetFormatPr defaultColWidth="8.7109375" defaultRowHeight="15.75" x14ac:dyDescent="0.25"/>
  <cols>
    <col min="1" max="1" width="12.7109375" style="18" customWidth="1"/>
    <col min="2" max="2" width="11.7109375" style="18" customWidth="1"/>
    <col min="3" max="3" width="13.140625" style="18" bestFit="1" customWidth="1"/>
    <col min="4" max="4" width="7.42578125" style="18" customWidth="1"/>
    <col min="5" max="5" width="9.42578125" style="18" customWidth="1"/>
    <col min="6" max="6" width="13.42578125" style="18" bestFit="1" customWidth="1"/>
    <col min="7" max="7" width="7.42578125" style="18" customWidth="1"/>
    <col min="8" max="8" width="8.7109375" style="18"/>
    <col min="9" max="9" width="15.5703125" style="18" customWidth="1"/>
    <col min="10" max="10" width="8.7109375" style="18"/>
    <col min="11" max="11" width="11.140625" style="18" customWidth="1"/>
    <col min="12" max="16384" width="8.7109375" style="18"/>
  </cols>
  <sheetData>
    <row r="1" spans="1:17" x14ac:dyDescent="0.25">
      <c r="A1" s="17" t="s">
        <v>26</v>
      </c>
      <c r="B1" s="17"/>
      <c r="C1" s="17"/>
      <c r="I1" s="19" t="s">
        <v>68</v>
      </c>
    </row>
    <row r="2" spans="1:17" x14ac:dyDescent="0.25">
      <c r="I2" s="19" t="s">
        <v>69</v>
      </c>
    </row>
    <row r="3" spans="1:17" s="52" customFormat="1" ht="32.25" thickBot="1" x14ac:dyDescent="0.3">
      <c r="A3" s="51" t="s">
        <v>53</v>
      </c>
      <c r="B3" s="51" t="s">
        <v>54</v>
      </c>
      <c r="C3" s="51" t="s">
        <v>31</v>
      </c>
      <c r="D3" s="51" t="s">
        <v>23</v>
      </c>
      <c r="E3" s="51" t="s">
        <v>30</v>
      </c>
      <c r="F3" s="51" t="s">
        <v>13</v>
      </c>
      <c r="G3" s="51" t="s">
        <v>12</v>
      </c>
      <c r="I3" s="19" t="s">
        <v>70</v>
      </c>
    </row>
    <row r="4" spans="1:17" ht="16.5" thickTop="1" x14ac:dyDescent="0.25">
      <c r="A4" s="18">
        <v>10</v>
      </c>
      <c r="B4" s="18">
        <v>18</v>
      </c>
      <c r="C4" s="53">
        <v>3.01</v>
      </c>
      <c r="D4" s="18">
        <v>33</v>
      </c>
      <c r="E4" s="54" t="s">
        <v>32</v>
      </c>
      <c r="F4" s="54" t="s">
        <v>33</v>
      </c>
      <c r="G4" s="54" t="s">
        <v>33</v>
      </c>
    </row>
    <row r="5" spans="1:17" x14ac:dyDescent="0.25">
      <c r="A5" s="18">
        <v>10</v>
      </c>
      <c r="B5" s="18">
        <v>16</v>
      </c>
      <c r="C5" s="53">
        <v>2.78</v>
      </c>
      <c r="D5" s="18">
        <v>25</v>
      </c>
      <c r="E5" s="54" t="s">
        <v>34</v>
      </c>
      <c r="F5" s="54" t="s">
        <v>33</v>
      </c>
      <c r="G5" s="54" t="s">
        <v>33</v>
      </c>
      <c r="I5" s="22" t="s">
        <v>140</v>
      </c>
      <c r="J5" s="22"/>
      <c r="K5" s="22"/>
      <c r="L5" s="22"/>
      <c r="M5" s="22"/>
      <c r="N5" s="22"/>
      <c r="O5" s="22"/>
      <c r="P5" s="22"/>
      <c r="Q5" s="22"/>
    </row>
    <row r="6" spans="1:17" ht="16.5" thickBot="1" x14ac:dyDescent="0.3">
      <c r="A6" s="18">
        <v>10</v>
      </c>
      <c r="B6" s="18">
        <v>18</v>
      </c>
      <c r="C6" s="53">
        <v>3.15</v>
      </c>
      <c r="D6" s="18">
        <v>26</v>
      </c>
      <c r="E6" s="54" t="s">
        <v>34</v>
      </c>
      <c r="F6" s="54" t="s">
        <v>33</v>
      </c>
      <c r="G6" s="54" t="s">
        <v>35</v>
      </c>
      <c r="I6" s="22"/>
      <c r="J6" s="22"/>
      <c r="K6" s="22"/>
      <c r="L6" s="22"/>
      <c r="M6" s="22"/>
      <c r="N6" s="22"/>
      <c r="O6" s="22"/>
      <c r="P6" s="22"/>
      <c r="Q6" s="22"/>
    </row>
    <row r="7" spans="1:17" x14ac:dyDescent="0.25">
      <c r="A7" s="18">
        <v>10</v>
      </c>
      <c r="B7" s="18">
        <v>18</v>
      </c>
      <c r="C7" s="53">
        <v>3.86</v>
      </c>
      <c r="D7" s="18">
        <v>24</v>
      </c>
      <c r="E7" s="54" t="s">
        <v>32</v>
      </c>
      <c r="F7" s="54" t="s">
        <v>33</v>
      </c>
      <c r="G7" s="54" t="s">
        <v>33</v>
      </c>
      <c r="I7" s="55" t="s">
        <v>141</v>
      </c>
      <c r="J7" s="55"/>
      <c r="K7" s="22"/>
      <c r="L7" s="22"/>
      <c r="M7" s="22"/>
      <c r="N7" s="22"/>
      <c r="O7" s="22"/>
      <c r="P7" s="22"/>
      <c r="Q7" s="22"/>
    </row>
    <row r="8" spans="1:17" x14ac:dyDescent="0.25">
      <c r="A8" s="18">
        <v>9.6</v>
      </c>
      <c r="B8" s="18">
        <v>16</v>
      </c>
      <c r="C8" s="53">
        <v>2.58</v>
      </c>
      <c r="D8" s="18">
        <v>25</v>
      </c>
      <c r="E8" s="54" t="s">
        <v>32</v>
      </c>
      <c r="F8" s="54" t="s">
        <v>33</v>
      </c>
      <c r="G8" s="54" t="s">
        <v>33</v>
      </c>
      <c r="I8" s="56" t="s">
        <v>142</v>
      </c>
      <c r="J8" s="56">
        <v>0.38755990145551467</v>
      </c>
      <c r="K8" s="22"/>
      <c r="L8" s="22"/>
      <c r="M8" s="22"/>
      <c r="N8" s="22"/>
      <c r="O8" s="22"/>
      <c r="P8" s="22"/>
      <c r="Q8" s="22"/>
    </row>
    <row r="9" spans="1:17" x14ac:dyDescent="0.25">
      <c r="A9" s="18">
        <v>8.5</v>
      </c>
      <c r="B9" s="18">
        <v>16</v>
      </c>
      <c r="C9" s="53">
        <v>2.96</v>
      </c>
      <c r="D9" s="18">
        <v>23</v>
      </c>
      <c r="E9" s="54" t="s">
        <v>34</v>
      </c>
      <c r="F9" s="54" t="s">
        <v>33</v>
      </c>
      <c r="G9" s="54" t="s">
        <v>33</v>
      </c>
      <c r="I9" s="56" t="s">
        <v>143</v>
      </c>
      <c r="J9" s="56">
        <v>0.15020267721620825</v>
      </c>
      <c r="K9" s="22"/>
      <c r="L9" s="22"/>
      <c r="M9" s="22"/>
      <c r="N9" s="22"/>
      <c r="O9" s="22"/>
      <c r="P9" s="22"/>
      <c r="Q9" s="22"/>
    </row>
    <row r="10" spans="1:17" x14ac:dyDescent="0.25">
      <c r="A10" s="18">
        <v>8.4</v>
      </c>
      <c r="B10" s="18">
        <v>17</v>
      </c>
      <c r="C10" s="53">
        <v>3.56</v>
      </c>
      <c r="D10" s="18">
        <v>35</v>
      </c>
      <c r="E10" s="54" t="s">
        <v>34</v>
      </c>
      <c r="F10" s="54" t="s">
        <v>33</v>
      </c>
      <c r="G10" s="54" t="s">
        <v>33</v>
      </c>
      <c r="I10" s="56" t="s">
        <v>144</v>
      </c>
      <c r="J10" s="56">
        <v>7.9386233650892271E-2</v>
      </c>
      <c r="K10" s="22"/>
      <c r="L10" s="22"/>
      <c r="M10" s="22"/>
      <c r="N10" s="22"/>
      <c r="O10" s="22"/>
      <c r="P10" s="22"/>
      <c r="Q10" s="22"/>
    </row>
    <row r="11" spans="1:17" x14ac:dyDescent="0.25">
      <c r="A11" s="18">
        <v>8.4</v>
      </c>
      <c r="B11" s="18">
        <v>16</v>
      </c>
      <c r="C11" s="53">
        <v>2.64</v>
      </c>
      <c r="D11" s="18">
        <v>23</v>
      </c>
      <c r="E11" s="54" t="s">
        <v>34</v>
      </c>
      <c r="F11" s="54" t="s">
        <v>33</v>
      </c>
      <c r="G11" s="54" t="s">
        <v>33</v>
      </c>
      <c r="I11" s="56" t="s">
        <v>124</v>
      </c>
      <c r="J11" s="56">
        <v>2.725526994132367</v>
      </c>
      <c r="K11" s="22"/>
      <c r="L11" s="22"/>
      <c r="M11" s="22"/>
      <c r="N11" s="22"/>
      <c r="O11" s="22"/>
      <c r="P11" s="22"/>
      <c r="Q11" s="22"/>
    </row>
    <row r="12" spans="1:17" ht="16.5" thickBot="1" x14ac:dyDescent="0.3">
      <c r="A12" s="18">
        <v>8.1999999999999993</v>
      </c>
      <c r="B12" s="18">
        <v>18</v>
      </c>
      <c r="C12" s="53">
        <v>3.43</v>
      </c>
      <c r="D12" s="18">
        <v>32</v>
      </c>
      <c r="E12" s="54" t="s">
        <v>32</v>
      </c>
      <c r="F12" s="54" t="s">
        <v>33</v>
      </c>
      <c r="G12" s="54" t="s">
        <v>33</v>
      </c>
      <c r="I12" s="57" t="s">
        <v>145</v>
      </c>
      <c r="J12" s="57">
        <v>40</v>
      </c>
      <c r="K12" s="22"/>
      <c r="L12" s="22"/>
      <c r="M12" s="22"/>
      <c r="N12" s="22"/>
      <c r="O12" s="22"/>
      <c r="P12" s="22"/>
      <c r="Q12" s="22"/>
    </row>
    <row r="13" spans="1:17" x14ac:dyDescent="0.25">
      <c r="A13" s="18">
        <v>7.9</v>
      </c>
      <c r="B13" s="18">
        <v>15</v>
      </c>
      <c r="C13" s="53">
        <v>2.75</v>
      </c>
      <c r="D13" s="18">
        <v>34</v>
      </c>
      <c r="E13" s="54" t="s">
        <v>34</v>
      </c>
      <c r="F13" s="54" t="s">
        <v>35</v>
      </c>
      <c r="G13" s="54" t="s">
        <v>33</v>
      </c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6.5" thickBot="1" x14ac:dyDescent="0.3">
      <c r="A14" s="18">
        <v>7.6</v>
      </c>
      <c r="B14" s="18">
        <v>13</v>
      </c>
      <c r="C14" s="53">
        <v>2.95</v>
      </c>
      <c r="D14" s="18">
        <v>28</v>
      </c>
      <c r="E14" s="54" t="s">
        <v>34</v>
      </c>
      <c r="F14" s="54" t="s">
        <v>35</v>
      </c>
      <c r="G14" s="54" t="s">
        <v>33</v>
      </c>
      <c r="I14" s="22" t="s">
        <v>146</v>
      </c>
      <c r="J14" s="22"/>
      <c r="K14" s="22"/>
      <c r="L14" s="22"/>
      <c r="M14" s="22"/>
      <c r="N14" s="22"/>
      <c r="O14" s="22"/>
      <c r="P14" s="22"/>
      <c r="Q14" s="22"/>
    </row>
    <row r="15" spans="1:17" x14ac:dyDescent="0.25">
      <c r="A15" s="18">
        <v>7.5</v>
      </c>
      <c r="B15" s="18">
        <v>13</v>
      </c>
      <c r="C15" s="53">
        <v>2.5</v>
      </c>
      <c r="D15" s="18">
        <v>23</v>
      </c>
      <c r="E15" s="54" t="s">
        <v>34</v>
      </c>
      <c r="F15" s="54" t="s">
        <v>35</v>
      </c>
      <c r="G15" s="54" t="s">
        <v>33</v>
      </c>
      <c r="I15" s="58"/>
      <c r="J15" s="58" t="s">
        <v>151</v>
      </c>
      <c r="K15" s="58" t="s">
        <v>152</v>
      </c>
      <c r="L15" s="58" t="s">
        <v>153</v>
      </c>
      <c r="M15" s="58" t="s">
        <v>32</v>
      </c>
      <c r="N15" s="58" t="s">
        <v>154</v>
      </c>
      <c r="O15" s="22"/>
      <c r="P15" s="22"/>
      <c r="Q15" s="22"/>
    </row>
    <row r="16" spans="1:17" x14ac:dyDescent="0.25">
      <c r="A16" s="18">
        <v>7.5</v>
      </c>
      <c r="B16" s="18">
        <v>16</v>
      </c>
      <c r="C16" s="53">
        <v>2.86</v>
      </c>
      <c r="D16" s="18">
        <v>24</v>
      </c>
      <c r="E16" s="54" t="s">
        <v>34</v>
      </c>
      <c r="F16" s="54" t="s">
        <v>33</v>
      </c>
      <c r="G16" s="54" t="s">
        <v>33</v>
      </c>
      <c r="I16" s="56" t="s">
        <v>147</v>
      </c>
      <c r="J16" s="56">
        <v>3</v>
      </c>
      <c r="K16" s="56">
        <v>47.267843753208126</v>
      </c>
      <c r="L16" s="56">
        <v>15.755947917736043</v>
      </c>
      <c r="M16" s="56">
        <v>2.1210141268626708</v>
      </c>
      <c r="N16" s="56">
        <v>0.11463531207491859</v>
      </c>
      <c r="O16" s="22"/>
      <c r="P16" s="22"/>
      <c r="Q16" s="22"/>
    </row>
    <row r="17" spans="1:17" x14ac:dyDescent="0.25">
      <c r="A17" s="18">
        <v>7.2</v>
      </c>
      <c r="B17" s="18">
        <v>15</v>
      </c>
      <c r="C17" s="53">
        <v>2.38</v>
      </c>
      <c r="D17" s="18">
        <v>23</v>
      </c>
      <c r="E17" s="54" t="s">
        <v>32</v>
      </c>
      <c r="F17" s="54" t="s">
        <v>35</v>
      </c>
      <c r="G17" s="54" t="s">
        <v>33</v>
      </c>
      <c r="I17" s="56" t="s">
        <v>148</v>
      </c>
      <c r="J17" s="56">
        <v>36</v>
      </c>
      <c r="K17" s="56">
        <v>267.42590624679178</v>
      </c>
      <c r="L17" s="56">
        <v>7.4284973957442162</v>
      </c>
      <c r="M17" s="56"/>
      <c r="N17" s="56"/>
      <c r="O17" s="22"/>
      <c r="P17" s="22"/>
      <c r="Q17" s="22"/>
    </row>
    <row r="18" spans="1:17" ht="16.5" thickBot="1" x14ac:dyDescent="0.3">
      <c r="A18" s="18">
        <v>6.8</v>
      </c>
      <c r="B18" s="18">
        <v>16</v>
      </c>
      <c r="C18" s="53">
        <v>3.47</v>
      </c>
      <c r="D18" s="18">
        <v>27</v>
      </c>
      <c r="E18" s="54" t="s">
        <v>32</v>
      </c>
      <c r="F18" s="54" t="s">
        <v>33</v>
      </c>
      <c r="G18" s="54" t="s">
        <v>33</v>
      </c>
      <c r="I18" s="57" t="s">
        <v>149</v>
      </c>
      <c r="J18" s="57">
        <v>39</v>
      </c>
      <c r="K18" s="57">
        <v>314.69374999999991</v>
      </c>
      <c r="L18" s="57"/>
      <c r="M18" s="57"/>
      <c r="N18" s="57"/>
      <c r="O18" s="22"/>
      <c r="P18" s="22"/>
      <c r="Q18" s="22"/>
    </row>
    <row r="19" spans="1:17" ht="16.5" thickBot="1" x14ac:dyDescent="0.3">
      <c r="A19" s="18">
        <v>6.5</v>
      </c>
      <c r="B19" s="18">
        <v>16</v>
      </c>
      <c r="C19" s="53">
        <v>3.1</v>
      </c>
      <c r="D19" s="18">
        <v>26</v>
      </c>
      <c r="E19" s="54" t="s">
        <v>34</v>
      </c>
      <c r="F19" s="54" t="s">
        <v>33</v>
      </c>
      <c r="G19" s="54" t="s">
        <v>33</v>
      </c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5">
      <c r="A20" s="18">
        <v>6.3</v>
      </c>
      <c r="B20" s="18">
        <v>13</v>
      </c>
      <c r="C20" s="53">
        <v>2.98</v>
      </c>
      <c r="D20" s="18">
        <v>21</v>
      </c>
      <c r="E20" s="54" t="s">
        <v>34</v>
      </c>
      <c r="F20" s="54" t="s">
        <v>35</v>
      </c>
      <c r="G20" s="54" t="s">
        <v>33</v>
      </c>
      <c r="I20" s="58"/>
      <c r="J20" s="58" t="s">
        <v>155</v>
      </c>
      <c r="K20" s="58" t="s">
        <v>124</v>
      </c>
      <c r="L20" s="58" t="s">
        <v>156</v>
      </c>
      <c r="M20" s="58" t="s">
        <v>157</v>
      </c>
      <c r="N20" s="58" t="s">
        <v>158</v>
      </c>
      <c r="O20" s="58" t="s">
        <v>159</v>
      </c>
      <c r="P20" s="58" t="s">
        <v>160</v>
      </c>
      <c r="Q20" s="58" t="s">
        <v>161</v>
      </c>
    </row>
    <row r="21" spans="1:17" x14ac:dyDescent="0.25">
      <c r="A21" s="18">
        <v>6.2</v>
      </c>
      <c r="B21" s="18">
        <v>16</v>
      </c>
      <c r="C21" s="53">
        <v>2.71</v>
      </c>
      <c r="D21" s="18">
        <v>23</v>
      </c>
      <c r="E21" s="54" t="s">
        <v>34</v>
      </c>
      <c r="F21" s="54" t="s">
        <v>33</v>
      </c>
      <c r="G21" s="54" t="s">
        <v>35</v>
      </c>
      <c r="I21" s="56" t="s">
        <v>150</v>
      </c>
      <c r="J21" s="56">
        <v>-2.7371084597833297</v>
      </c>
      <c r="K21" s="56">
        <v>4.504149393005366</v>
      </c>
      <c r="L21" s="56">
        <v>-0.60768598484629988</v>
      </c>
      <c r="M21" s="56">
        <v>0.5472103218975185</v>
      </c>
      <c r="N21" s="56">
        <v>-11.871946823257257</v>
      </c>
      <c r="O21" s="56">
        <v>6.397729903690597</v>
      </c>
      <c r="P21" s="56">
        <v>-11.871946823257257</v>
      </c>
      <c r="Q21" s="56">
        <v>6.397729903690597</v>
      </c>
    </row>
    <row r="22" spans="1:17" x14ac:dyDescent="0.25">
      <c r="A22" s="18">
        <v>5.9</v>
      </c>
      <c r="B22" s="18">
        <v>13</v>
      </c>
      <c r="C22" s="53">
        <v>2.95</v>
      </c>
      <c r="D22" s="18">
        <v>20</v>
      </c>
      <c r="E22" s="54" t="s">
        <v>32</v>
      </c>
      <c r="F22" s="54" t="s">
        <v>35</v>
      </c>
      <c r="G22" s="54" t="s">
        <v>33</v>
      </c>
      <c r="I22" s="56" t="s">
        <v>162</v>
      </c>
      <c r="J22" s="56">
        <v>-6.7054293763498252E-2</v>
      </c>
      <c r="K22" s="56">
        <v>0.35516469065314771</v>
      </c>
      <c r="L22" s="56">
        <v>-0.18879774799737395</v>
      </c>
      <c r="M22" s="56">
        <v>0.85131167602926672</v>
      </c>
      <c r="N22" s="56">
        <v>-0.78736167223722509</v>
      </c>
      <c r="O22" s="56">
        <v>0.65325308471022858</v>
      </c>
      <c r="P22" s="56">
        <v>-0.78736167223722509</v>
      </c>
      <c r="Q22" s="56">
        <v>0.65325308471022858</v>
      </c>
    </row>
    <row r="23" spans="1:17" x14ac:dyDescent="0.25">
      <c r="A23" s="18">
        <v>5.8</v>
      </c>
      <c r="B23" s="18">
        <v>18</v>
      </c>
      <c r="C23" s="53">
        <v>3.36</v>
      </c>
      <c r="D23" s="18">
        <v>25</v>
      </c>
      <c r="E23" s="54" t="s">
        <v>34</v>
      </c>
      <c r="F23" s="54" t="s">
        <v>33</v>
      </c>
      <c r="G23" s="54" t="s">
        <v>33</v>
      </c>
      <c r="I23" s="56" t="s">
        <v>163</v>
      </c>
      <c r="J23" s="56">
        <v>0.67998131933965844</v>
      </c>
      <c r="K23" s="56">
        <v>1.18355137723244</v>
      </c>
      <c r="L23" s="56">
        <v>0.57452623723838192</v>
      </c>
      <c r="M23" s="56">
        <v>0.56918481423979173</v>
      </c>
      <c r="N23" s="56">
        <v>-1.7203721286776048</v>
      </c>
      <c r="O23" s="56">
        <v>3.0803347673569217</v>
      </c>
      <c r="P23" s="56">
        <v>-1.7203721286776048</v>
      </c>
      <c r="Q23" s="56">
        <v>3.0803347673569217</v>
      </c>
    </row>
    <row r="24" spans="1:17" ht="16.5" thickBot="1" x14ac:dyDescent="0.3">
      <c r="A24" s="18">
        <v>5.4</v>
      </c>
      <c r="B24" s="18">
        <v>16</v>
      </c>
      <c r="C24" s="53">
        <v>2.75</v>
      </c>
      <c r="D24" s="18">
        <v>24</v>
      </c>
      <c r="E24" s="54" t="s">
        <v>34</v>
      </c>
      <c r="F24" s="54" t="s">
        <v>33</v>
      </c>
      <c r="G24" s="54" t="s">
        <v>35</v>
      </c>
      <c r="I24" s="57" t="s">
        <v>164</v>
      </c>
      <c r="J24" s="57">
        <v>0.29153581254862271</v>
      </c>
      <c r="K24" s="57">
        <v>0.13504392677613899</v>
      </c>
      <c r="L24" s="57">
        <v>2.1588220922507593</v>
      </c>
      <c r="M24" s="57">
        <v>3.7605842582943673E-2</v>
      </c>
      <c r="N24" s="57">
        <v>1.7654034785091755E-2</v>
      </c>
      <c r="O24" s="57">
        <v>0.56541759031215366</v>
      </c>
      <c r="P24" s="57">
        <v>1.7654034785091755E-2</v>
      </c>
      <c r="Q24" s="57">
        <v>0.56541759031215366</v>
      </c>
    </row>
    <row r="25" spans="1:17" x14ac:dyDescent="0.25">
      <c r="A25" s="18">
        <v>5.0999999999999996</v>
      </c>
      <c r="B25" s="18">
        <v>17</v>
      </c>
      <c r="C25" s="53">
        <v>2.48</v>
      </c>
      <c r="D25" s="18">
        <v>32</v>
      </c>
      <c r="E25" s="54" t="s">
        <v>34</v>
      </c>
      <c r="F25" s="54" t="s">
        <v>33</v>
      </c>
      <c r="G25" s="54" t="s">
        <v>35</v>
      </c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25">
      <c r="A26" s="18">
        <v>4.8</v>
      </c>
      <c r="B26" s="18">
        <v>14</v>
      </c>
      <c r="C26" s="53">
        <v>2.76</v>
      </c>
      <c r="D26" s="18">
        <v>28</v>
      </c>
      <c r="E26" s="54" t="s">
        <v>34</v>
      </c>
      <c r="F26" s="54" t="s">
        <v>35</v>
      </c>
      <c r="G26" s="54" t="s">
        <v>33</v>
      </c>
      <c r="I26" s="22" t="s">
        <v>165</v>
      </c>
      <c r="J26" s="22"/>
      <c r="K26" s="59" t="s">
        <v>166</v>
      </c>
      <c r="L26" s="22"/>
      <c r="M26" s="22"/>
      <c r="N26" s="22"/>
    </row>
    <row r="27" spans="1:17" x14ac:dyDescent="0.25">
      <c r="A27" s="18">
        <v>4.7</v>
      </c>
      <c r="B27" s="18">
        <v>16</v>
      </c>
      <c r="C27" s="53">
        <v>3.12</v>
      </c>
      <c r="D27" s="18">
        <v>25</v>
      </c>
      <c r="E27" s="54" t="s">
        <v>32</v>
      </c>
      <c r="F27" s="54" t="s">
        <v>33</v>
      </c>
      <c r="G27" s="54" t="s">
        <v>35</v>
      </c>
      <c r="I27" s="22"/>
      <c r="J27" s="59" t="s">
        <v>168</v>
      </c>
      <c r="K27" s="22"/>
      <c r="L27" s="22"/>
      <c r="M27" s="22"/>
      <c r="N27" s="22"/>
    </row>
    <row r="28" spans="1:17" x14ac:dyDescent="0.25">
      <c r="A28" s="18">
        <v>4.5</v>
      </c>
      <c r="B28" s="18">
        <v>13</v>
      </c>
      <c r="C28" s="53">
        <v>2.96</v>
      </c>
      <c r="D28" s="18">
        <v>23</v>
      </c>
      <c r="E28" s="54" t="s">
        <v>34</v>
      </c>
      <c r="F28" s="54" t="s">
        <v>35</v>
      </c>
      <c r="G28" s="54" t="s">
        <v>33</v>
      </c>
    </row>
    <row r="29" spans="1:17" x14ac:dyDescent="0.25">
      <c r="A29" s="18">
        <v>4.3</v>
      </c>
      <c r="B29" s="18">
        <v>16</v>
      </c>
      <c r="C29" s="53">
        <v>2.8</v>
      </c>
      <c r="D29" s="18">
        <v>25</v>
      </c>
      <c r="E29" s="54" t="s">
        <v>34</v>
      </c>
      <c r="F29" s="54" t="s">
        <v>33</v>
      </c>
      <c r="G29" s="54" t="s">
        <v>35</v>
      </c>
      <c r="I29" s="60">
        <v>2</v>
      </c>
      <c r="J29" s="18" t="s">
        <v>167</v>
      </c>
    </row>
    <row r="30" spans="1:17" x14ac:dyDescent="0.25">
      <c r="A30" s="18">
        <v>4</v>
      </c>
      <c r="B30" s="18">
        <v>17</v>
      </c>
      <c r="C30" s="53">
        <v>3.57</v>
      </c>
      <c r="D30" s="18">
        <v>24</v>
      </c>
      <c r="E30" s="54" t="s">
        <v>34</v>
      </c>
      <c r="F30" s="54" t="s">
        <v>33</v>
      </c>
      <c r="G30" s="54" t="s">
        <v>33</v>
      </c>
    </row>
    <row r="31" spans="1:17" x14ac:dyDescent="0.25">
      <c r="A31" s="18">
        <v>3.9</v>
      </c>
      <c r="B31" s="18">
        <v>16</v>
      </c>
      <c r="C31" s="53">
        <v>3</v>
      </c>
      <c r="D31" s="18">
        <v>26</v>
      </c>
      <c r="E31" s="54" t="s">
        <v>32</v>
      </c>
      <c r="F31" s="54" t="s">
        <v>33</v>
      </c>
      <c r="G31" s="54" t="s">
        <v>35</v>
      </c>
      <c r="I31" s="22" t="s">
        <v>140</v>
      </c>
      <c r="J31" s="22"/>
      <c r="K31" s="22"/>
      <c r="L31" s="22"/>
      <c r="M31" s="22"/>
      <c r="N31" s="22"/>
      <c r="O31" s="22"/>
      <c r="P31" s="22"/>
      <c r="Q31" s="22"/>
    </row>
    <row r="32" spans="1:17" ht="16.5" thickBot="1" x14ac:dyDescent="0.3">
      <c r="A32" s="18">
        <v>3.7</v>
      </c>
      <c r="B32" s="18">
        <v>16</v>
      </c>
      <c r="C32" s="53">
        <v>2.86</v>
      </c>
      <c r="D32" s="18">
        <v>23</v>
      </c>
      <c r="E32" s="54" t="s">
        <v>34</v>
      </c>
      <c r="F32" s="54" t="s">
        <v>33</v>
      </c>
      <c r="G32" s="54" t="s">
        <v>35</v>
      </c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18">
        <v>3.7</v>
      </c>
      <c r="B33" s="18">
        <v>15</v>
      </c>
      <c r="C33" s="53">
        <v>3.19</v>
      </c>
      <c r="D33" s="18">
        <v>24</v>
      </c>
      <c r="E33" s="54" t="s">
        <v>34</v>
      </c>
      <c r="F33" s="54" t="s">
        <v>35</v>
      </c>
      <c r="G33" s="54" t="s">
        <v>35</v>
      </c>
      <c r="I33" s="55" t="s">
        <v>141</v>
      </c>
      <c r="J33" s="55"/>
      <c r="K33" s="22"/>
      <c r="L33" s="22"/>
      <c r="M33" s="22"/>
      <c r="N33" s="22"/>
      <c r="O33" s="22"/>
      <c r="P33" s="22"/>
      <c r="Q33" s="22"/>
    </row>
    <row r="34" spans="1:17" x14ac:dyDescent="0.25">
      <c r="A34" s="18">
        <v>3.7</v>
      </c>
      <c r="B34" s="18">
        <v>16</v>
      </c>
      <c r="C34" s="53">
        <v>3.5</v>
      </c>
      <c r="D34" s="18">
        <v>23</v>
      </c>
      <c r="E34" s="54" t="s">
        <v>32</v>
      </c>
      <c r="F34" s="54" t="s">
        <v>33</v>
      </c>
      <c r="G34" s="54" t="s">
        <v>35</v>
      </c>
      <c r="I34" s="56" t="s">
        <v>142</v>
      </c>
      <c r="J34" s="56">
        <v>0.17965349970901429</v>
      </c>
      <c r="K34" s="22"/>
      <c r="L34" s="22"/>
      <c r="M34" s="22"/>
      <c r="N34" s="22"/>
      <c r="O34" s="22"/>
      <c r="P34" s="22"/>
      <c r="Q34" s="22"/>
    </row>
    <row r="35" spans="1:17" x14ac:dyDescent="0.25">
      <c r="A35" s="18">
        <v>3.5</v>
      </c>
      <c r="B35" s="18">
        <v>14</v>
      </c>
      <c r="C35" s="53">
        <v>2.84</v>
      </c>
      <c r="D35" s="18">
        <v>21</v>
      </c>
      <c r="E35" s="54" t="s">
        <v>34</v>
      </c>
      <c r="F35" s="54" t="s">
        <v>35</v>
      </c>
      <c r="G35" s="54" t="s">
        <v>33</v>
      </c>
      <c r="I35" s="56" t="s">
        <v>143</v>
      </c>
      <c r="J35" s="56">
        <v>3.2275379957696797E-2</v>
      </c>
      <c r="K35" s="22"/>
      <c r="L35" s="22"/>
      <c r="M35" s="22"/>
      <c r="N35" s="22"/>
      <c r="O35" s="22"/>
      <c r="P35" s="22"/>
      <c r="Q35" s="22"/>
    </row>
    <row r="36" spans="1:17" x14ac:dyDescent="0.25">
      <c r="A36" s="18">
        <v>3.4</v>
      </c>
      <c r="B36" s="18">
        <v>16</v>
      </c>
      <c r="C36" s="53">
        <v>3.13</v>
      </c>
      <c r="D36" s="18">
        <v>24</v>
      </c>
      <c r="E36" s="54" t="s">
        <v>34</v>
      </c>
      <c r="F36" s="54" t="s">
        <v>33</v>
      </c>
      <c r="G36" s="54" t="s">
        <v>35</v>
      </c>
      <c r="I36" s="56" t="s">
        <v>144</v>
      </c>
      <c r="J36" s="56">
        <v>6.8089425881625006E-3</v>
      </c>
      <c r="K36" s="22"/>
      <c r="L36" s="22"/>
      <c r="M36" s="22"/>
      <c r="N36" s="22"/>
      <c r="O36" s="22"/>
      <c r="P36" s="22"/>
      <c r="Q36" s="22"/>
    </row>
    <row r="37" spans="1:17" x14ac:dyDescent="0.25">
      <c r="A37" s="18">
        <v>2.5</v>
      </c>
      <c r="B37" s="18">
        <v>13</v>
      </c>
      <c r="C37" s="53">
        <v>1.75</v>
      </c>
      <c r="D37" s="18">
        <v>22</v>
      </c>
      <c r="E37" s="54" t="s">
        <v>34</v>
      </c>
      <c r="F37" s="54" t="s">
        <v>35</v>
      </c>
      <c r="G37" s="54" t="s">
        <v>35</v>
      </c>
      <c r="I37" s="56" t="s">
        <v>124</v>
      </c>
      <c r="J37" s="56">
        <v>2.830923643434927</v>
      </c>
      <c r="K37" s="22"/>
      <c r="L37" s="22"/>
      <c r="M37" s="22"/>
      <c r="N37" s="22"/>
      <c r="O37" s="22"/>
      <c r="P37" s="22"/>
      <c r="Q37" s="22"/>
    </row>
    <row r="38" spans="1:17" ht="16.5" thickBot="1" x14ac:dyDescent="0.3">
      <c r="A38" s="18">
        <v>1.8</v>
      </c>
      <c r="B38" s="18">
        <v>16</v>
      </c>
      <c r="C38" s="53">
        <v>2.98</v>
      </c>
      <c r="D38" s="18">
        <v>25</v>
      </c>
      <c r="E38" s="54" t="s">
        <v>34</v>
      </c>
      <c r="F38" s="54" t="s">
        <v>33</v>
      </c>
      <c r="G38" s="54" t="s">
        <v>35</v>
      </c>
      <c r="I38" s="57" t="s">
        <v>145</v>
      </c>
      <c r="J38" s="57">
        <v>40</v>
      </c>
      <c r="K38" s="22"/>
      <c r="L38" s="22"/>
      <c r="M38" s="22"/>
      <c r="N38" s="22"/>
      <c r="O38" s="22"/>
      <c r="P38" s="22"/>
      <c r="Q38" s="22"/>
    </row>
    <row r="39" spans="1:17" x14ac:dyDescent="0.25">
      <c r="A39" s="18">
        <v>1.5</v>
      </c>
      <c r="B39" s="18">
        <v>15</v>
      </c>
      <c r="C39" s="53">
        <v>2.13</v>
      </c>
      <c r="D39" s="18">
        <v>22</v>
      </c>
      <c r="E39" s="54" t="s">
        <v>34</v>
      </c>
      <c r="F39" s="54" t="s">
        <v>35</v>
      </c>
      <c r="G39" s="54" t="s">
        <v>35</v>
      </c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16.5" thickBot="1" x14ac:dyDescent="0.3">
      <c r="A40" s="18">
        <v>0.9</v>
      </c>
      <c r="B40" s="18">
        <v>16</v>
      </c>
      <c r="C40" s="53">
        <v>2.79</v>
      </c>
      <c r="D40" s="18">
        <v>23</v>
      </c>
      <c r="E40" s="54" t="s">
        <v>32</v>
      </c>
      <c r="F40" s="54" t="s">
        <v>33</v>
      </c>
      <c r="G40" s="54" t="s">
        <v>33</v>
      </c>
      <c r="I40" s="22" t="s">
        <v>146</v>
      </c>
      <c r="J40" s="22"/>
      <c r="K40" s="22"/>
      <c r="L40" s="22"/>
      <c r="M40" s="22"/>
      <c r="N40" s="22"/>
      <c r="O40" s="22"/>
      <c r="P40" s="22"/>
      <c r="Q40" s="22"/>
    </row>
    <row r="41" spans="1:17" x14ac:dyDescent="0.25">
      <c r="A41" s="18">
        <v>0.8</v>
      </c>
      <c r="B41" s="18">
        <v>18</v>
      </c>
      <c r="C41" s="53">
        <v>3.15</v>
      </c>
      <c r="D41" s="18">
        <v>26</v>
      </c>
      <c r="E41" s="54" t="s">
        <v>34</v>
      </c>
      <c r="F41" s="54" t="s">
        <v>33</v>
      </c>
      <c r="G41" s="54" t="s">
        <v>35</v>
      </c>
      <c r="I41" s="58"/>
      <c r="J41" s="58" t="s">
        <v>151</v>
      </c>
      <c r="K41" s="58" t="s">
        <v>152</v>
      </c>
      <c r="L41" s="58" t="s">
        <v>153</v>
      </c>
      <c r="M41" s="58" t="s">
        <v>32</v>
      </c>
      <c r="N41" s="58" t="s">
        <v>154</v>
      </c>
      <c r="O41" s="22"/>
      <c r="P41" s="22"/>
      <c r="Q41" s="22"/>
    </row>
    <row r="42" spans="1:17" x14ac:dyDescent="0.25">
      <c r="A42" s="18">
        <v>0.7</v>
      </c>
      <c r="B42" s="18">
        <v>13</v>
      </c>
      <c r="C42" s="53">
        <v>1.84</v>
      </c>
      <c r="D42" s="18">
        <v>22</v>
      </c>
      <c r="E42" s="54" t="s">
        <v>32</v>
      </c>
      <c r="F42" s="54" t="s">
        <v>35</v>
      </c>
      <c r="G42" s="54" t="s">
        <v>35</v>
      </c>
      <c r="I42" s="56" t="s">
        <v>147</v>
      </c>
      <c r="J42" s="56">
        <v>1</v>
      </c>
      <c r="K42" s="56">
        <v>10.156860351562443</v>
      </c>
      <c r="L42" s="56">
        <v>10.156860351562443</v>
      </c>
      <c r="M42" s="56">
        <v>1.2673692628992579</v>
      </c>
      <c r="N42" s="56">
        <v>0.26732080877101166</v>
      </c>
      <c r="O42" s="22"/>
      <c r="P42" s="22"/>
      <c r="Q42" s="22"/>
    </row>
    <row r="43" spans="1:17" x14ac:dyDescent="0.25">
      <c r="A43" s="18">
        <v>0.3</v>
      </c>
      <c r="B43" s="18">
        <v>18</v>
      </c>
      <c r="C43" s="53">
        <v>3.79</v>
      </c>
      <c r="D43" s="18">
        <v>24</v>
      </c>
      <c r="E43" s="54" t="s">
        <v>32</v>
      </c>
      <c r="F43" s="54" t="s">
        <v>33</v>
      </c>
      <c r="G43" s="54" t="s">
        <v>35</v>
      </c>
      <c r="I43" s="56" t="s">
        <v>148</v>
      </c>
      <c r="J43" s="56">
        <v>38</v>
      </c>
      <c r="K43" s="56">
        <v>304.53688964843747</v>
      </c>
      <c r="L43" s="56">
        <v>8.0141286749588811</v>
      </c>
      <c r="M43" s="56"/>
      <c r="N43" s="56"/>
      <c r="O43" s="22"/>
      <c r="P43" s="22"/>
      <c r="Q43" s="22"/>
    </row>
    <row r="44" spans="1:17" ht="16.5" thickBot="1" x14ac:dyDescent="0.3">
      <c r="I44" s="57" t="s">
        <v>149</v>
      </c>
      <c r="J44" s="57">
        <v>39</v>
      </c>
      <c r="K44" s="57">
        <v>314.69374999999991</v>
      </c>
      <c r="L44" s="57"/>
      <c r="M44" s="57"/>
      <c r="N44" s="57"/>
      <c r="O44" s="22"/>
      <c r="P44" s="22"/>
      <c r="Q44" s="22"/>
    </row>
    <row r="45" spans="1:17" ht="16.5" thickBot="1" x14ac:dyDescent="0.3">
      <c r="I45" s="22"/>
      <c r="J45" s="22"/>
      <c r="K45" s="22"/>
      <c r="L45" s="22"/>
      <c r="M45" s="22"/>
      <c r="N45" s="22"/>
      <c r="O45" s="22"/>
      <c r="P45" s="22"/>
      <c r="Q45" s="22"/>
    </row>
    <row r="46" spans="1:17" x14ac:dyDescent="0.25">
      <c r="I46" s="58"/>
      <c r="J46" s="58" t="s">
        <v>155</v>
      </c>
      <c r="K46" s="58" t="s">
        <v>124</v>
      </c>
      <c r="L46" s="58" t="s">
        <v>156</v>
      </c>
      <c r="M46" s="58" t="s">
        <v>157</v>
      </c>
      <c r="N46" s="58" t="s">
        <v>158</v>
      </c>
      <c r="O46" s="58" t="s">
        <v>159</v>
      </c>
      <c r="P46" s="58" t="s">
        <v>160</v>
      </c>
      <c r="Q46" s="58" t="s">
        <v>161</v>
      </c>
    </row>
    <row r="47" spans="1:17" x14ac:dyDescent="0.25">
      <c r="I47" s="56" t="s">
        <v>150</v>
      </c>
      <c r="J47" s="56">
        <v>0.59291992187499964</v>
      </c>
      <c r="K47" s="56">
        <v>4.4149058890053947</v>
      </c>
      <c r="L47" s="56">
        <v>0.13429956080186675</v>
      </c>
      <c r="M47" s="56">
        <v>0.89387449896760818</v>
      </c>
      <c r="N47" s="56">
        <v>-8.34458979404811</v>
      </c>
      <c r="O47" s="56">
        <v>9.5304296377981093</v>
      </c>
      <c r="P47" s="56">
        <v>-8.34458979404811</v>
      </c>
      <c r="Q47" s="56">
        <v>9.5304296377981093</v>
      </c>
    </row>
    <row r="48" spans="1:17" ht="16.5" thickBot="1" x14ac:dyDescent="0.3">
      <c r="I48" s="57" t="s">
        <v>162</v>
      </c>
      <c r="J48" s="57">
        <v>0.31494140625000011</v>
      </c>
      <c r="K48" s="57">
        <v>0.27975520610239835</v>
      </c>
      <c r="L48" s="57">
        <v>1.1257749610376244</v>
      </c>
      <c r="M48" s="57">
        <v>0.26732080877100994</v>
      </c>
      <c r="N48" s="57">
        <v>-0.25139340030768553</v>
      </c>
      <c r="O48" s="57">
        <v>0.88127621280768575</v>
      </c>
      <c r="P48" s="57">
        <v>-0.25139340030768553</v>
      </c>
      <c r="Q48" s="57">
        <v>0.88127621280768575</v>
      </c>
    </row>
  </sheetData>
  <phoneticPr fontId="0" type="noConversion"/>
  <pageMargins left="0.75" right="0.75" top="1" bottom="1" header="0.5" footer="0.5"/>
  <pageSetup scale="71" orientation="portrait" horizontalDpi="4294967292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F1" workbookViewId="0">
      <selection activeCell="K4" sqref="K4"/>
    </sheetView>
  </sheetViews>
  <sheetFormatPr defaultRowHeight="12.75" x14ac:dyDescent="0.2"/>
  <cols>
    <col min="3" max="4" width="14" bestFit="1" customWidth="1"/>
    <col min="6" max="6" width="13.5703125" customWidth="1"/>
    <col min="17" max="17" width="10.7109375" bestFit="1" customWidth="1"/>
    <col min="19" max="19" width="6" style="64" customWidth="1"/>
    <col min="20" max="20" width="10.7109375" bestFit="1" customWidth="1"/>
  </cols>
  <sheetData>
    <row r="1" spans="1:20" ht="18.75" x14ac:dyDescent="0.3">
      <c r="A1" s="4" t="s">
        <v>89</v>
      </c>
      <c r="R1">
        <v>0.6</v>
      </c>
      <c r="S1" s="66" t="s">
        <v>171</v>
      </c>
      <c r="T1" s="65">
        <v>200000</v>
      </c>
    </row>
    <row r="3" spans="1:20" x14ac:dyDescent="0.2">
      <c r="A3" s="1" t="s">
        <v>84</v>
      </c>
      <c r="S3" s="66" t="s">
        <v>172</v>
      </c>
      <c r="T3" s="65">
        <v>450000</v>
      </c>
    </row>
    <row r="4" spans="1:20" x14ac:dyDescent="0.2">
      <c r="A4" t="s">
        <v>71</v>
      </c>
      <c r="K4" s="1" t="s">
        <v>169</v>
      </c>
      <c r="R4">
        <v>0.4</v>
      </c>
    </row>
    <row r="5" spans="1:20" x14ac:dyDescent="0.2">
      <c r="A5" s="1" t="s">
        <v>88</v>
      </c>
    </row>
    <row r="6" spans="1:20" x14ac:dyDescent="0.2">
      <c r="A6" t="s">
        <v>72</v>
      </c>
    </row>
    <row r="7" spans="1:20" x14ac:dyDescent="0.2">
      <c r="A7" t="s">
        <v>73</v>
      </c>
    </row>
    <row r="8" spans="1:20" x14ac:dyDescent="0.2">
      <c r="A8" s="1" t="s">
        <v>87</v>
      </c>
      <c r="I8" s="64"/>
    </row>
    <row r="9" spans="1:20" x14ac:dyDescent="0.2">
      <c r="A9" t="s">
        <v>74</v>
      </c>
    </row>
    <row r="10" spans="1:20" x14ac:dyDescent="0.2">
      <c r="A10" t="s">
        <v>75</v>
      </c>
      <c r="Q10" s="1" t="s">
        <v>173</v>
      </c>
      <c r="R10">
        <v>0.9</v>
      </c>
    </row>
    <row r="11" spans="1:20" x14ac:dyDescent="0.2">
      <c r="A11" s="1" t="s">
        <v>85</v>
      </c>
      <c r="S11" s="66" t="s">
        <v>171</v>
      </c>
      <c r="T11" s="65">
        <v>2000000</v>
      </c>
    </row>
    <row r="12" spans="1:20" x14ac:dyDescent="0.2">
      <c r="A12" t="s">
        <v>76</v>
      </c>
      <c r="S12" s="66"/>
    </row>
    <row r="13" spans="1:20" x14ac:dyDescent="0.2">
      <c r="A13" s="1" t="s">
        <v>86</v>
      </c>
    </row>
    <row r="14" spans="1:20" x14ac:dyDescent="0.2">
      <c r="A14" t="s">
        <v>77</v>
      </c>
      <c r="S14" s="66" t="s">
        <v>172</v>
      </c>
      <c r="T14" s="65">
        <v>450000</v>
      </c>
    </row>
    <row r="15" spans="1:20" x14ac:dyDescent="0.2">
      <c r="A15" t="s">
        <v>78</v>
      </c>
      <c r="R15">
        <v>0.1</v>
      </c>
    </row>
    <row r="16" spans="1:20" x14ac:dyDescent="0.2">
      <c r="A16" t="s">
        <v>79</v>
      </c>
    </row>
    <row r="17" spans="1:20" x14ac:dyDescent="0.2">
      <c r="A17" t="s">
        <v>80</v>
      </c>
    </row>
    <row r="18" spans="1:20" x14ac:dyDescent="0.2">
      <c r="A18" t="s">
        <v>81</v>
      </c>
    </row>
    <row r="19" spans="1:20" x14ac:dyDescent="0.2">
      <c r="A19" t="s">
        <v>82</v>
      </c>
    </row>
    <row r="20" spans="1:20" x14ac:dyDescent="0.2">
      <c r="A20" t="s">
        <v>83</v>
      </c>
      <c r="Q20" s="1" t="s">
        <v>174</v>
      </c>
      <c r="R20">
        <v>0.05</v>
      </c>
      <c r="S20" s="66" t="s">
        <v>171</v>
      </c>
      <c r="T20" s="65">
        <v>2000000</v>
      </c>
    </row>
    <row r="22" spans="1:20" x14ac:dyDescent="0.2">
      <c r="A22" s="3" t="s">
        <v>91</v>
      </c>
    </row>
    <row r="23" spans="1:20" x14ac:dyDescent="0.2">
      <c r="S23" s="66"/>
    </row>
    <row r="25" spans="1:20" x14ac:dyDescent="0.2">
      <c r="S25" s="66" t="s">
        <v>172</v>
      </c>
      <c r="T25" s="65">
        <v>450000</v>
      </c>
    </row>
    <row r="26" spans="1:20" x14ac:dyDescent="0.2">
      <c r="S26" s="64">
        <v>0.95</v>
      </c>
    </row>
    <row r="28" spans="1:20" x14ac:dyDescent="0.2">
      <c r="O28">
        <v>0.7</v>
      </c>
    </row>
    <row r="29" spans="1:20" x14ac:dyDescent="0.2">
      <c r="P29" s="63" t="s">
        <v>171</v>
      </c>
      <c r="Q29" s="65">
        <v>1200000</v>
      </c>
    </row>
    <row r="32" spans="1:20" x14ac:dyDescent="0.2">
      <c r="P32" s="63" t="s">
        <v>172</v>
      </c>
      <c r="Q32" s="65">
        <v>200000</v>
      </c>
    </row>
    <row r="33" spans="2:15" x14ac:dyDescent="0.2">
      <c r="M33" s="1" t="s">
        <v>170</v>
      </c>
      <c r="O33">
        <v>0.3</v>
      </c>
    </row>
    <row r="35" spans="2:15" x14ac:dyDescent="0.2">
      <c r="D35" s="68" t="s">
        <v>175</v>
      </c>
    </row>
    <row r="36" spans="2:15" x14ac:dyDescent="0.2">
      <c r="B36" s="1" t="s">
        <v>177</v>
      </c>
      <c r="C36" s="67">
        <v>850000</v>
      </c>
      <c r="D36" t="s">
        <v>180</v>
      </c>
      <c r="F36" s="67">
        <f>0.6*2000000+0.4*450000</f>
        <v>1380000</v>
      </c>
    </row>
    <row r="37" spans="2:15" x14ac:dyDescent="0.2">
      <c r="B37" s="1" t="s">
        <v>178</v>
      </c>
      <c r="C37" s="67">
        <v>1050000</v>
      </c>
      <c r="D37" s="1" t="s">
        <v>181</v>
      </c>
      <c r="F37" s="67">
        <f>0.9*2000000+0.1*450000</f>
        <v>1845000</v>
      </c>
    </row>
    <row r="38" spans="2:15" x14ac:dyDescent="0.2">
      <c r="B38" s="1" t="s">
        <v>179</v>
      </c>
      <c r="C38" s="67">
        <v>1450000</v>
      </c>
      <c r="D38" s="1" t="s">
        <v>182</v>
      </c>
      <c r="F38" s="67">
        <f>0.05*2000000+0.95*450000</f>
        <v>527500</v>
      </c>
    </row>
    <row r="39" spans="2:15" x14ac:dyDescent="0.2">
      <c r="B39" s="1" t="s">
        <v>176</v>
      </c>
      <c r="C39" s="67">
        <v>200000</v>
      </c>
      <c r="D39" t="s">
        <v>183</v>
      </c>
      <c r="F39" s="67">
        <f>0.7*1200000+0.3*200000</f>
        <v>900000</v>
      </c>
    </row>
    <row r="40" spans="2:15" x14ac:dyDescent="0.2">
      <c r="B40" s="1"/>
    </row>
    <row r="41" spans="2:15" x14ac:dyDescent="0.2">
      <c r="B41" s="1" t="s">
        <v>184</v>
      </c>
    </row>
    <row r="42" spans="2:15" x14ac:dyDescent="0.2">
      <c r="C42" s="1" t="s">
        <v>177</v>
      </c>
      <c r="D42" s="69">
        <f>F36-C36</f>
        <v>530000</v>
      </c>
    </row>
    <row r="43" spans="2:15" x14ac:dyDescent="0.2">
      <c r="C43" s="1" t="s">
        <v>178</v>
      </c>
      <c r="D43" s="69">
        <f t="shared" ref="D43:D45" si="0">F37-C37</f>
        <v>795000</v>
      </c>
    </row>
    <row r="44" spans="2:15" x14ac:dyDescent="0.2">
      <c r="C44" s="1" t="s">
        <v>179</v>
      </c>
      <c r="D44" s="69">
        <f t="shared" si="0"/>
        <v>-922500</v>
      </c>
    </row>
    <row r="45" spans="2:15" x14ac:dyDescent="0.2">
      <c r="C45" s="1" t="s">
        <v>176</v>
      </c>
      <c r="D45" s="69">
        <f t="shared" si="0"/>
        <v>700000</v>
      </c>
    </row>
    <row r="47" spans="2:15" x14ac:dyDescent="0.2">
      <c r="C47" s="1" t="s">
        <v>185</v>
      </c>
    </row>
    <row r="48" spans="2:15" x14ac:dyDescent="0.2">
      <c r="C48" s="1" t="s">
        <v>186</v>
      </c>
    </row>
    <row r="49" spans="3:3" x14ac:dyDescent="0.2">
      <c r="C49" s="1" t="s">
        <v>187</v>
      </c>
    </row>
    <row r="50" spans="3:3" x14ac:dyDescent="0.2">
      <c r="C50" s="68" t="s">
        <v>188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3973444524E4884F380961CCF7602" ma:contentTypeVersion="10" ma:contentTypeDescription="Create a new document." ma:contentTypeScope="" ma:versionID="cdd03b7e339abb07c5c6c6ada39df803">
  <xsd:schema xmlns:xsd="http://www.w3.org/2001/XMLSchema" xmlns:xs="http://www.w3.org/2001/XMLSchema" xmlns:p="http://schemas.microsoft.com/office/2006/metadata/properties" xmlns:ns3="e4a45f62-8b90-4ea0-a697-fd774662b99e" targetNamespace="http://schemas.microsoft.com/office/2006/metadata/properties" ma:root="true" ma:fieldsID="0156519da8293db402383086afc665b5" ns3:_="">
    <xsd:import namespace="e4a45f62-8b90-4ea0-a697-fd774662b9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5f62-8b90-4ea0-a697-fd774662b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154B7-3548-40F5-A207-B281639EB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5f62-8b90-4ea0-a697-fd774662b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319F6-88A7-4EF2-9D14-CCB57DF16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AF361-2785-43DD-9D84-03AE8F754933}">
  <ds:schemaRefs>
    <ds:schemaRef ds:uri="http://schemas.microsoft.com/office/2006/documentManagement/types"/>
    <ds:schemaRef ds:uri="http://schemas.microsoft.com/office/infopath/2007/PartnerControls"/>
    <ds:schemaRef ds:uri="e4a45f62-8b90-4ea0-a697-fd774662b99e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EBTM-350-CASE Description</vt:lpstr>
      <vt:lpstr>DASHBOARD-SUMMARY</vt:lpstr>
      <vt:lpstr>Customer Survey</vt:lpstr>
      <vt:lpstr>Histograms A.A.</vt:lpstr>
      <vt:lpstr>Mower Unit Sales</vt:lpstr>
      <vt:lpstr>On-Time Delivery</vt:lpstr>
      <vt:lpstr>Employee Satisfaction</vt:lpstr>
      <vt:lpstr>Employee Retention</vt:lpstr>
      <vt:lpstr>Decision Tree</vt:lpstr>
    </vt:vector>
  </TitlesOfParts>
  <Company>TEXAS A&amp;M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MAYS COLLEGE OF BUSINESS</dc:creator>
  <cp:lastModifiedBy>admin</cp:lastModifiedBy>
  <cp:lastPrinted>1998-10-26T15:24:53Z</cp:lastPrinted>
  <dcterms:created xsi:type="dcterms:W3CDTF">1998-05-18T11:54:22Z</dcterms:created>
  <dcterms:modified xsi:type="dcterms:W3CDTF">2021-05-11T12:51:39Z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0x010100FFB3973444524E4884F380961CCF7602</vt:lpwstr>
  </property>
</Properties>
</file>